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23820"/>
  <mc:AlternateContent xmlns:mc="http://schemas.openxmlformats.org/markup-compatibility/2006">
    <mc:Choice Requires="x15">
      <x15ac:absPath xmlns:x15ac="http://schemas.microsoft.com/office/spreadsheetml/2010/11/ac" url="C:\Users\Mario H Zambrano\Desktop\TUNJA\TOPOGRAFIA\RELLENOS PROPUESTA OPTIMIZADA\"/>
    </mc:Choice>
  </mc:AlternateContent>
  <xr:revisionPtr revIDLastSave="0" documentId="13_ncr:1_{FD36C7C3-4CA5-43E8-8B6B-2BF7DE5DB1BF}" xr6:coauthVersionLast="47" xr6:coauthVersionMax="47" xr10:uidLastSave="{00000000-0000-0000-0000-000000000000}"/>
  <bookViews>
    <workbookView xWindow="-120" yWindow="-120" windowWidth="20730" windowHeight="11160" xr2:uid="{00000000-000D-0000-FFFF-FFFF00000000}"/>
  </bookViews>
  <sheets>
    <sheet name="PPTO COMPLEMENTARIA" sheetId="1" r:id="rId1"/>
    <sheet name="MEMORIA" sheetId="2" r:id="rId2"/>
    <sheet name="APU RAJON" sheetId="5" r:id="rId3"/>
  </sheets>
  <externalReferences>
    <externalReference r:id="rId4"/>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1" l="1"/>
  <c r="H99" i="1"/>
  <c r="H95" i="1"/>
  <c r="E1177" i="1" l="1"/>
  <c r="H12" i="5" l="1"/>
  <c r="C52" i="5"/>
  <c r="F35" i="5"/>
  <c r="H35" i="5" s="1"/>
  <c r="I38" i="5" s="1"/>
  <c r="C35" i="5"/>
  <c r="F31" i="5"/>
  <c r="H31" i="5" s="1"/>
  <c r="D31" i="5"/>
  <c r="C31" i="5"/>
  <c r="F30" i="5"/>
  <c r="H30" i="5" s="1"/>
  <c r="D30" i="5"/>
  <c r="C30" i="5"/>
  <c r="F29" i="5"/>
  <c r="H29" i="5" s="1"/>
  <c r="D29" i="5"/>
  <c r="C29" i="5"/>
  <c r="F28" i="5"/>
  <c r="H28" i="5" s="1"/>
  <c r="D28" i="5"/>
  <c r="C28" i="5"/>
  <c r="H27" i="5"/>
  <c r="D27" i="5"/>
  <c r="C27" i="5"/>
  <c r="F22" i="5"/>
  <c r="H22" i="5" s="1"/>
  <c r="D22" i="5"/>
  <c r="C22" i="5"/>
  <c r="F21" i="5"/>
  <c r="H21" i="5" s="1"/>
  <c r="D21" i="5"/>
  <c r="C21" i="5"/>
  <c r="F20" i="5"/>
  <c r="H20" i="5" s="1"/>
  <c r="D20" i="5"/>
  <c r="C20" i="5"/>
  <c r="F19" i="5"/>
  <c r="H19" i="5" s="1"/>
  <c r="D19" i="5"/>
  <c r="C19" i="5"/>
  <c r="H18" i="5"/>
  <c r="H17" i="5"/>
  <c r="H11" i="5"/>
  <c r="D11" i="5"/>
  <c r="I32" i="5" l="1"/>
  <c r="F10" i="5" s="1"/>
  <c r="H10" i="5" s="1"/>
  <c r="I13" i="5" s="1"/>
  <c r="I23" i="5"/>
  <c r="I40" i="5" l="1"/>
  <c r="I42" i="5" s="1"/>
  <c r="I44" i="5" s="1"/>
  <c r="F1175" i="1" s="1"/>
  <c r="D33" i="2"/>
  <c r="D32" i="2"/>
  <c r="D31" i="2"/>
  <c r="D30" i="2"/>
  <c r="D29" i="2"/>
  <c r="D35" i="2" l="1"/>
  <c r="D37" i="2" s="1"/>
  <c r="B47" i="2" l="1"/>
  <c r="B40" i="2"/>
  <c r="C43" i="2" s="1"/>
  <c r="G37" i="2"/>
  <c r="H1175" i="1"/>
  <c r="H12" i="1"/>
  <c r="H118" i="1"/>
  <c r="H117" i="1"/>
  <c r="H93" i="1"/>
  <c r="H94" i="1"/>
  <c r="H90" i="1"/>
  <c r="H124" i="1"/>
  <c r="H123" i="1"/>
  <c r="I12" i="2"/>
  <c r="J12" i="2" s="1"/>
  <c r="I13" i="2"/>
  <c r="J13" i="2" s="1"/>
  <c r="I14" i="2"/>
  <c r="J14" i="2" s="1"/>
  <c r="I15" i="2"/>
  <c r="J15" i="2" s="1"/>
  <c r="I11" i="2"/>
  <c r="J11" i="2" s="1"/>
  <c r="H12" i="2"/>
  <c r="H13" i="2"/>
  <c r="H14" i="2"/>
  <c r="H15" i="2"/>
  <c r="H11" i="2"/>
  <c r="E15" i="2"/>
  <c r="F15" i="2" s="1"/>
  <c r="E14" i="2"/>
  <c r="F14" i="2" s="1"/>
  <c r="E13" i="2"/>
  <c r="F13" i="2" s="1"/>
  <c r="E12" i="2"/>
  <c r="F12" i="2" s="1"/>
  <c r="E11" i="2"/>
  <c r="F11" i="2" s="1"/>
  <c r="D12" i="2"/>
  <c r="D13" i="2"/>
  <c r="D14" i="2"/>
  <c r="D15" i="2"/>
  <c r="D11" i="2"/>
  <c r="H17" i="2" l="1"/>
  <c r="D17" i="2"/>
  <c r="J17" i="2"/>
  <c r="H30" i="1" s="1"/>
  <c r="F17" i="2"/>
  <c r="H92" i="1" l="1"/>
  <c r="B50" i="2"/>
  <c r="J18" i="2"/>
  <c r="H29" i="1" s="1"/>
  <c r="F18" i="2"/>
  <c r="G24" i="1" l="1"/>
  <c r="H24" i="1" s="1"/>
  <c r="H1177" i="1" l="1"/>
  <c r="H1179" i="1" l="1"/>
  <c r="H1178" i="1"/>
  <c r="H1180" i="1"/>
  <c r="H1181" i="1" s="1"/>
  <c r="H1183" i="1" l="1"/>
</calcChain>
</file>

<file path=xl/sharedStrings.xml><?xml version="1.0" encoding="utf-8"?>
<sst xmlns="http://schemas.openxmlformats.org/spreadsheetml/2006/main" count="3339" uniqueCount="2246">
  <si>
    <t>FORMATO PROPUESTA ECONOMICA</t>
  </si>
  <si>
    <t>GRUPO No 1 - BOYACÁ                     GRUPO No 1 - BOYACÁ</t>
  </si>
  <si>
    <t>ITEM</t>
  </si>
  <si>
    <t>DESCRIPCIÓN</t>
  </si>
  <si>
    <t>UN</t>
  </si>
  <si>
    <t>PRECIO TOPE FFIE - BOYACÁ</t>
  </si>
  <si>
    <t>#¿NOMBRE?</t>
  </si>
  <si>
    <t>PRELIMINARES</t>
  </si>
  <si>
    <t>OBRAS PRELIMINARES</t>
  </si>
  <si>
    <t>1.1.1</t>
  </si>
  <si>
    <t>LIMPIEZA, DESCAPOTE, RETIRO SOBR. - MANUAL   H = 0,20 MTS</t>
  </si>
  <si>
    <t>M2</t>
  </si>
  <si>
    <t>1.1.2</t>
  </si>
  <si>
    <t>LIMPIEZA, DESCAPOTE, RETIRO SOBR. - MECANICO</t>
  </si>
  <si>
    <t>M3</t>
  </si>
  <si>
    <t>1.1.3</t>
  </si>
  <si>
    <t>DEMOLICIONES - DESMONTES - RETIROS</t>
  </si>
  <si>
    <t>1.2.1</t>
  </si>
  <si>
    <t>DEMOLICION CIMIENTOS (INC. RETIRO DE SOBR.)</t>
  </si>
  <si>
    <t>1.2.2</t>
  </si>
  <si>
    <t>DEMOLICIÓN DE ESTRUCTURAS EN CONCRETO REFORZADO (INC. RETIRO DE SOBR.)</t>
  </si>
  <si>
    <t>1.2.3</t>
  </si>
  <si>
    <t>DEMOLICIÓN DE CONSTRUCCIONES EXISTENTES (INC. RETIRO DE SOBR.)</t>
  </si>
  <si>
    <t>1.2.4</t>
  </si>
  <si>
    <t>RETIRO Y DISPOSICION FINAL DE MATERIAL TOXICO (ASBESTO CEMENTO)</t>
  </si>
  <si>
    <t>KG</t>
  </si>
  <si>
    <t>VARIOS - PRELIMINARES</t>
  </si>
  <si>
    <r>
      <rPr>
        <sz val="4.5"/>
        <color rgb="FF000000"/>
        <rFont val="Arial"/>
        <family val="2"/>
      </rPr>
      <t>M3</t>
    </r>
  </si>
  <si>
    <t>CIMENTACION</t>
  </si>
  <si>
    <t>EXCAVACIONES, RELLENOS Y REEMPLAZOS (MEDIDOS EN BANCA Y/O COMPACTOS)</t>
  </si>
  <si>
    <t>2.1.2</t>
  </si>
  <si>
    <t>2.1.3</t>
  </si>
  <si>
    <t>2.1.4</t>
  </si>
  <si>
    <t>2.1.5</t>
  </si>
  <si>
    <t>2.1.6</t>
  </si>
  <si>
    <t>EXCAVACION MECÁNICA (INC. CARGUE, TRANSPORTE Y DISPOSICION FINAL)</t>
  </si>
  <si>
    <t>2.1.7</t>
  </si>
  <si>
    <t>2.1.8</t>
  </si>
  <si>
    <t>2.1.9</t>
  </si>
  <si>
    <t>2.1.10</t>
  </si>
  <si>
    <t>PERFILADA DE TALUDES</t>
  </si>
  <si>
    <t>2.1.11</t>
  </si>
  <si>
    <t>PAÑETE TALUDES MORTERO 1:10 INCLUYE MALLA GALLINERO</t>
  </si>
  <si>
    <t>2.1.12</t>
  </si>
  <si>
    <t>CONCRETOS PARA CIMENTACION</t>
  </si>
  <si>
    <t>2.2.1</t>
  </si>
  <si>
    <t>2.2.2</t>
  </si>
  <si>
    <t>2.2.3</t>
  </si>
  <si>
    <t>2.2.4</t>
  </si>
  <si>
    <t>2.2.5</t>
  </si>
  <si>
    <t>CONCRETO DE LIMPIEZA - 2000 PSI</t>
  </si>
  <si>
    <t>2.2.6</t>
  </si>
  <si>
    <t>2.2.7</t>
  </si>
  <si>
    <t>2.2.8</t>
  </si>
  <si>
    <t>2.2.9</t>
  </si>
  <si>
    <t>2.2.10</t>
  </si>
  <si>
    <t>2.2.11</t>
  </si>
  <si>
    <t>SUMINISTRO  E INSTALACIÓN DE CONCRETO PARA ZAPATAS 4000 PSI</t>
  </si>
  <si>
    <t>2.2.12</t>
  </si>
  <si>
    <t>2.2.13</t>
  </si>
  <si>
    <t>2.2.14</t>
  </si>
  <si>
    <t>2.2.15</t>
  </si>
  <si>
    <t>2.2.16</t>
  </si>
  <si>
    <t>2.2.17</t>
  </si>
  <si>
    <t>2.2.18</t>
  </si>
  <si>
    <t>2.2.19</t>
  </si>
  <si>
    <t>2.2.20</t>
  </si>
  <si>
    <t>2.2.21</t>
  </si>
  <si>
    <t>2.2.22</t>
  </si>
  <si>
    <t>2.2.23</t>
  </si>
  <si>
    <t>2.2.24</t>
  </si>
  <si>
    <t>2.2.25</t>
  </si>
  <si>
    <t>ACERO DE REFUERZO PARA CIMENTACION - ESTRUCTURA - MAMPOSTERIA Y OTROS</t>
  </si>
  <si>
    <t>2.3.1</t>
  </si>
  <si>
    <t>SUMINISTRO E INSTALACIÓN ACERO DE REFUERZO 60000 PSI</t>
  </si>
  <si>
    <t>2.3.2</t>
  </si>
  <si>
    <t>SUMINISTRO E INSTALACIÓN GRAFIL DE 4,0 MM A 8,5 MM</t>
  </si>
  <si>
    <t>2.3.3</t>
  </si>
  <si>
    <t>SUMINISTRO E INSTALACIÓN MALLA ELECTROSOLDADA ESTÁNDAR</t>
  </si>
  <si>
    <t>2.3.4</t>
  </si>
  <si>
    <t>2.3.5</t>
  </si>
  <si>
    <t>ML</t>
  </si>
  <si>
    <t>VARIOS - CIMENTACION</t>
  </si>
  <si>
    <t>2.4.1</t>
  </si>
  <si>
    <t>DEMOLICION CABEZAS PILOTES (INCLUYE RETIRO DE SOBRANTES)</t>
  </si>
  <si>
    <t>2.4.2</t>
  </si>
  <si>
    <t>PREHUECOS PARA PILOTES (INCLUYE RETIRO DE SOBRANTES)</t>
  </si>
  <si>
    <t>2.4.3</t>
  </si>
  <si>
    <t>PILOTES PRE-EXCAVADOS CON REFUERZO - Ø 30 CM. (INCLUYE RETIRO DE SOBRANTES)</t>
  </si>
  <si>
    <t>M</t>
  </si>
  <si>
    <t>2.4.4</t>
  </si>
  <si>
    <t>2.4.5</t>
  </si>
  <si>
    <t>2.4.6</t>
  </si>
  <si>
    <t>2.4.7</t>
  </si>
  <si>
    <t>2.4.8</t>
  </si>
  <si>
    <t>2.4.9</t>
  </si>
  <si>
    <t>CONCRETO TREMIE 3000 PSI PILOTES</t>
  </si>
  <si>
    <t>2.4.10</t>
  </si>
  <si>
    <t>CONCRETO TREMIE 2500 PSI PILOTES</t>
  </si>
  <si>
    <t>2.4.11</t>
  </si>
  <si>
    <t>CONCRETO TREMIE 3500 PSI PILOTES</t>
  </si>
  <si>
    <t>2.4.12</t>
  </si>
  <si>
    <t>CONCRETO TREMIE 4000 PSI PILOTES</t>
  </si>
  <si>
    <t>2.4.13</t>
  </si>
  <si>
    <t>ANILLOS EN CONCRETO DE 2500 PSI PARA CAISSONS</t>
  </si>
  <si>
    <t>2.4.16</t>
  </si>
  <si>
    <t>ANILLOS EN CONCRETO DE 3000 PSI PARA CAISSONS</t>
  </si>
  <si>
    <r>
      <rPr>
        <sz val="4.5"/>
        <color rgb="FF000000"/>
        <rFont val="Arial"/>
        <family val="2"/>
      </rPr>
      <t>P</t>
    </r>
    <r>
      <rPr>
        <sz val="4.5"/>
        <color rgb="FF000000"/>
        <rFont val="Arial"/>
        <family val="2"/>
      </rPr>
      <t>U</t>
    </r>
    <r>
      <rPr>
        <sz val="4.5"/>
        <color rgb="FF000000"/>
        <rFont val="Arial"/>
        <family val="2"/>
      </rPr>
      <t>L</t>
    </r>
    <r>
      <rPr>
        <sz val="4.5"/>
        <color rgb="FF000000"/>
        <rFont val="Arial"/>
        <family val="2"/>
      </rPr>
      <t>G</t>
    </r>
    <r>
      <rPr>
        <sz val="4.5"/>
        <color rgb="FF000000"/>
        <rFont val="Arial"/>
        <family val="2"/>
      </rPr>
      <t>/</t>
    </r>
    <r>
      <rPr>
        <sz val="4.5"/>
        <color rgb="FF000000"/>
        <rFont val="Arial"/>
        <family val="2"/>
      </rPr>
      <t>L</t>
    </r>
    <r>
      <rPr>
        <sz val="4.5"/>
        <color rgb="FF000000"/>
        <rFont val="Arial"/>
        <family val="2"/>
      </rPr>
      <t>I</t>
    </r>
    <r>
      <rPr>
        <sz val="4.5"/>
        <color rgb="FF000000"/>
        <rFont val="Arial"/>
        <family val="2"/>
      </rPr>
      <t>N</t>
    </r>
    <r>
      <rPr>
        <sz val="4.5"/>
        <color rgb="FF000000"/>
        <rFont val="Arial"/>
        <family val="2"/>
      </rPr>
      <t>E</t>
    </r>
    <r>
      <rPr>
        <sz val="4.5"/>
        <color rgb="FF000000"/>
        <rFont val="Arial"/>
        <family val="2"/>
      </rPr>
      <t>A</t>
    </r>
    <r>
      <rPr>
        <sz val="4.5"/>
        <color rgb="FF000000"/>
        <rFont val="Arial"/>
        <family val="2"/>
      </rPr>
      <t>L</t>
    </r>
  </si>
  <si>
    <t>OBRAS DE MITIGACION Y ESTABILIZACION</t>
  </si>
  <si>
    <t>2.5.1</t>
  </si>
  <si>
    <t>MURO EN TIERRA ARMADA</t>
  </si>
  <si>
    <t>2.5.2</t>
  </si>
  <si>
    <t>2.5.3</t>
  </si>
  <si>
    <t>SUMINISTRO E INSTALACIÓN DE GEODREN PLANAR DE 100 MM DETRÁS DEL MURO</t>
  </si>
  <si>
    <t>2.5.4</t>
  </si>
  <si>
    <t>2.5.5</t>
  </si>
  <si>
    <t>CUNETA EN CONCRETO DE 3,000 PSI 30*30 E=10 CM</t>
  </si>
  <si>
    <t>2.5.6</t>
  </si>
  <si>
    <t>SUMINISTRO E INSTALACIÓN DE TUBERIA GRES D=6" DRENAJE UNION DE CAUCHO</t>
  </si>
  <si>
    <t>2.5.7</t>
  </si>
  <si>
    <t>SUMINISTRO E INSTALACIÓN DE GEOTEXTIL T 2400</t>
  </si>
  <si>
    <t>DESAGÜES E INSTALACIONES SUBTERRANEAS (INCLUYE ATRAQUE)</t>
  </si>
  <si>
    <t>DESAGÜES PARA AGUAS LLUVIAS</t>
  </si>
  <si>
    <t>3.1.1</t>
  </si>
  <si>
    <t>3.1.2</t>
  </si>
  <si>
    <t>3.1.3</t>
  </si>
  <si>
    <t>3.1.4</t>
  </si>
  <si>
    <t>DESAGÜES PARA AGUAS NEGRAS</t>
  </si>
  <si>
    <t>3.2.1</t>
  </si>
  <si>
    <t>TUBERIA PVC SANITARIA DE 2" (INCLUYE ATRAQUE EN CONCRETO) (INCLUYE ACCESORIOS)</t>
  </si>
  <si>
    <t>3.2.2</t>
  </si>
  <si>
    <t>TUBERIA PVC SANITARIA DE 3" (INCLUYE ATRAQUE EN CONCRETO) (INCLUYE ACCESORIOS)</t>
  </si>
  <si>
    <t>3.2.3</t>
  </si>
  <si>
    <t>TUBERIA PVC SANITARIA DE 4" (INCLUYE ATRAQUE EN CONCRETO) (INCLUYE ACCESORIOS)</t>
  </si>
  <si>
    <t>3.2.4</t>
  </si>
  <si>
    <t>TUBERIA PVC SANITARIA DE 6" (INCLUYE ATRAQUE EN CONCRETO) (INCLUYE ACCESORIOS)</t>
  </si>
  <si>
    <t>3.2.5</t>
  </si>
  <si>
    <t>3.2.6</t>
  </si>
  <si>
    <t>3.2.7</t>
  </si>
  <si>
    <t>TUBERIA NOVAFORT - D = 110 MM - EQ  Ø 4" - (INC. HIDROSELLOS Y ACCESORIOS).</t>
  </si>
  <si>
    <t>3.2.8</t>
  </si>
  <si>
    <t>TUBERIA NOVAFORT - D = 160 MM - EQ  Ø 6" - (INC. HIDROSELLOS Y ACCESORIOS)</t>
  </si>
  <si>
    <t>3.2.9</t>
  </si>
  <si>
    <t>TUBERIA NOVAFORT - D = 200 MM - EQ  Ø 8" - (INC. HIDROSELLOS Y ACCESORIOS)</t>
  </si>
  <si>
    <t>3.2.10</t>
  </si>
  <si>
    <t>TUBERIA NOVAFORT - D = 250 MM - EQ  Ø 10" - (INC. HIDROSELLOS Y ACCESORIOS)</t>
  </si>
  <si>
    <t>3.2.11</t>
  </si>
  <si>
    <t>TUBERIA NOVAFORT - D = 315 MM - EQ  Ø 12" - (INC. HIDROSELLOS Y ACCESORIOS)</t>
  </si>
  <si>
    <t>3.2.12</t>
  </si>
  <si>
    <t>TUBERIA NOVAFORT - D = 356 MM - EQ  Ø 14" - (INC. HIDROSELLOS Y ACCESORIOS)</t>
  </si>
  <si>
    <t>3.2.13</t>
  </si>
  <si>
    <t>TUBERIA NOVAFORT - D = 450 MM - EQ  Ø 18" - (INC. HIDROSELLOS Y ACCESORIOS)</t>
  </si>
  <si>
    <t>DRENAJES</t>
  </si>
  <si>
    <t>3.3.1</t>
  </si>
  <si>
    <t>RELLENO GRAVILLA DE RIO</t>
  </si>
  <si>
    <t>3.3.2</t>
  </si>
  <si>
    <t>3.3.3</t>
  </si>
  <si>
    <t>SUMINISTRO E INSTALACIÓN GEOTEXTIL NT 1600</t>
  </si>
  <si>
    <t>3.3.4</t>
  </si>
  <si>
    <t>SUMINISTRO E INSTALACIÓN GEOTEXTIL NT 2500</t>
  </si>
  <si>
    <t>CONSTRUCCIONES EN MAMPOSTERIA</t>
  </si>
  <si>
    <t>3.4.1</t>
  </si>
  <si>
    <t>CAJAS INSPECCION  40 X 60 X 45 CM (INC. BASE Y CAÑUELA Y TAPA CON MARCO METALICO)</t>
  </si>
  <si>
    <t>3.4.2</t>
  </si>
  <si>
    <t>CAJA INSPECCION  60 X 60 X 60 CM (INC. BASE Y CAÑUELA Y TAPA CON MARCO METALICO)</t>
  </si>
  <si>
    <t>3.4.3</t>
  </si>
  <si>
    <t>CAJA INSPECCION  80 X 80 X 95 CM (INC. BASE Y CAÑUELA Y TAPA CON MARCO METALICO)</t>
  </si>
  <si>
    <t>3.4.4</t>
  </si>
  <si>
    <t>3.4.5</t>
  </si>
  <si>
    <t>3.4.6</t>
  </si>
  <si>
    <t>3.4.7</t>
  </si>
  <si>
    <t>3.4.8</t>
  </si>
  <si>
    <t>3.4.9</t>
  </si>
  <si>
    <t>3.4.10</t>
  </si>
  <si>
    <t>VARIOS - DESAGÜES</t>
  </si>
  <si>
    <t>3.6.1</t>
  </si>
  <si>
    <t>SUMINISTRO E INSTALACIÓN CAJA CONTADOR AGUA FIBRIT.</t>
  </si>
  <si>
    <t>3.6.2</t>
  </si>
  <si>
    <t>CINTA SIKA PVC O-22 O SIMILAR</t>
  </si>
  <si>
    <t>ESTRUCTURA</t>
  </si>
  <si>
    <t>4.1.1</t>
  </si>
  <si>
    <t>COLUMNAS EN CONCRETO DE 3000 PSI</t>
  </si>
  <si>
    <t>4.1.2</t>
  </si>
  <si>
    <t>COLUMNAS EN CONCRETO   DE 3500 PSI</t>
  </si>
  <si>
    <t>4.1.3</t>
  </si>
  <si>
    <t>COLUMNAS EN CONCRETO DE 4000 PSI</t>
  </si>
  <si>
    <t>4.1.4</t>
  </si>
  <si>
    <t>COLUMNAS EN CONCRETO DE 5000 PSI</t>
  </si>
  <si>
    <t>4.1.5</t>
  </si>
  <si>
    <t>MUROS DE CONTENCION EN CONCRETO DE 3000 PSI</t>
  </si>
  <si>
    <t>4.1.6</t>
  </si>
  <si>
    <t>MUROS DE CONTENCION EN CONCRETO DE 3500 PSI</t>
  </si>
  <si>
    <t>4.1.7</t>
  </si>
  <si>
    <t>MUROS DE CONTENCION EN CONCRETO DE 4000 PSI</t>
  </si>
  <si>
    <t>4.1.8</t>
  </si>
  <si>
    <t>COLUMNAS CIRCULARES U OVALADAS EN CONCRETO DE 3000 PSI</t>
  </si>
  <si>
    <t>4.1.9</t>
  </si>
  <si>
    <t>COLUMNAS CIRCULARES U OVALADAS EN CONCRETO DE 3500 PSI</t>
  </si>
  <si>
    <t>4.1.10</t>
  </si>
  <si>
    <t>COLUMNAS CIRCULARES U OVALADAS EN CONCRETO DE 4000 PSI</t>
  </si>
  <si>
    <t>4.1.11</t>
  </si>
  <si>
    <t>PANTALLAS EN CONCRETO DE  3000 PSI</t>
  </si>
  <si>
    <t>4.1.12</t>
  </si>
  <si>
    <t>PANTALLAS EN CONCRETO DE  3500 PSI</t>
  </si>
  <si>
    <t>4.1.13</t>
  </si>
  <si>
    <t>PANTALLAS EN CONCRETO DE  4000 PSI</t>
  </si>
  <si>
    <t>4.2.1</t>
  </si>
  <si>
    <t>VIGAS AÉREAS EN CONCRETO DE 3000 PSI</t>
  </si>
  <si>
    <t>4.2.2</t>
  </si>
  <si>
    <t>VIGAS AÉREAS EN CONCRETO DE 3500 PSI</t>
  </si>
  <si>
    <t>4.2.3</t>
  </si>
  <si>
    <t>VIGAS AÉREAS EN CONCRETO DE 4000 PSI</t>
  </si>
  <si>
    <t>4.2.4</t>
  </si>
  <si>
    <t>VIGAS CANALES EN CONCRETO DE 3500 PSI</t>
  </si>
  <si>
    <t>4.2.5</t>
  </si>
  <si>
    <t>VIGAS CANALES EN CONCRETO DE 4000 PSI</t>
  </si>
  <si>
    <t>4.2.6</t>
  </si>
  <si>
    <t>VIGAS CANALES EN CONCRETO DE 3000 PSI</t>
  </si>
  <si>
    <t>4.2.7</t>
  </si>
  <si>
    <t>LUCERNARIOS EN CONCRETO DE 3000 PSI E=0.10</t>
  </si>
  <si>
    <t>4.2.8</t>
  </si>
  <si>
    <t>LUCERNARIOS EN CONCRETO DE 3500 PSI E=0.10</t>
  </si>
  <si>
    <t>4.3.1</t>
  </si>
  <si>
    <t>LOSA ALIGERADA ENTREPISO H = 30 CM - CONCRETO 3000 PSI</t>
  </si>
  <si>
    <t>4.3.2</t>
  </si>
  <si>
    <t>LOSA ALIGERADA ENTREPISO H = 30 CM - CONCRETO 4000 PSI</t>
  </si>
  <si>
    <t>4.3.3</t>
  </si>
  <si>
    <t>LOSA ALIGERADA ENTREPISO H = 35 CM - CONCRETO 3000 PSI</t>
  </si>
  <si>
    <t>4.3.4</t>
  </si>
  <si>
    <t>LOSA ALIGERADA ENTREPISO H = 35 CM - CONCRETO 3500 PSI</t>
  </si>
  <si>
    <t>4.3.5</t>
  </si>
  <si>
    <t>LOSA ALIGERADA ENTREPISO H = 35 CM - CONCRETO 4000 PSI</t>
  </si>
  <si>
    <t>4.3.6</t>
  </si>
  <si>
    <t>LOSA ALIGERADA ENTREPISO H = 40 CM - CONCRETO 3000 PSI</t>
  </si>
  <si>
    <t>4.3.7</t>
  </si>
  <si>
    <t>LOSA ALIGERADA ENTREPISO H = 40 CM - CONCRETO 3500 PSI</t>
  </si>
  <si>
    <t>4.3.8</t>
  </si>
  <si>
    <t>LOSA ALIGERADA ENTREPISO H = 40 CM - CONCRETO 4000 PSI</t>
  </si>
  <si>
    <t>4.3.9</t>
  </si>
  <si>
    <t>LOSA ALIGERADA ENTREPISO H = 45 CM - CONCRETO 3000 PSI</t>
  </si>
  <si>
    <t>4.3.10</t>
  </si>
  <si>
    <t>LOSA ALIGERADA ENTREPISO H = 45 CM - CONCRETO 3500 PSI</t>
  </si>
  <si>
    <t>4.3.11</t>
  </si>
  <si>
    <t>LOSA ALIGERADA ENTREPISO H = 45 CM - CONCRETO 4000 PSI</t>
  </si>
  <si>
    <t>4.3.12</t>
  </si>
  <si>
    <t>LOSA ALIGERADA ENTREPISO H = 50 CM - CONCRETO 3000 PSI</t>
  </si>
  <si>
    <t>4.3.13</t>
  </si>
  <si>
    <t>4.3.14</t>
  </si>
  <si>
    <t>4.3.15</t>
  </si>
  <si>
    <t>LOSA ALIGERADA ENTREPISO H = 55 CM - CONCRETO 3000 PSI</t>
  </si>
  <si>
    <t>4.3.16</t>
  </si>
  <si>
    <t>LOSA ALIGERADA ENTREPISO H = 55 CM - CONCRETO 3500 PSI</t>
  </si>
  <si>
    <t>4.3.17</t>
  </si>
  <si>
    <t>LOSA ALIGERADA ENTREPISO H = 55 CM - CONCRETO 4000 PSI</t>
  </si>
  <si>
    <t>4.3.18</t>
  </si>
  <si>
    <t>4.3.19</t>
  </si>
  <si>
    <t>4.3.20</t>
  </si>
  <si>
    <t>LOSA MACIZA ENTREPISO H = 10 CM - CONCRETO 3000 PSI</t>
  </si>
  <si>
    <t>4.3.21</t>
  </si>
  <si>
    <t>LOSA MACIZA ENTREPISO H = 10 CM - CONCRETO 3500 PSI</t>
  </si>
  <si>
    <t>4.3.22</t>
  </si>
  <si>
    <t>LOSA MACIZA ENTREPISO H = 10 CM - CONCRETO 4000 PSI</t>
  </si>
  <si>
    <t>4.3.23</t>
  </si>
  <si>
    <t>LOSA MACIZA ENTREPISO H = 12 CM - CONCRETO 3000 PSI</t>
  </si>
  <si>
    <t>4.3.24</t>
  </si>
  <si>
    <t>LOSA MACIZA ENTREPISO H = 12 CM - CONCRETO 3500 PSI</t>
  </si>
  <si>
    <t>4.3.25</t>
  </si>
  <si>
    <t>LOSA MACIZA ENTREPISO H = 12 CM - CONCRETO 4000 PSI</t>
  </si>
  <si>
    <t>4.3.26</t>
  </si>
  <si>
    <t>LOSA MACIZA ENTREPISO H = 15 CM - CONCRETO 3000 PSI</t>
  </si>
  <si>
    <t>4.3.27</t>
  </si>
  <si>
    <t>LOSA MACIZA ENTREPISO H = 15 CM - CONCRETO 3500 PSI</t>
  </si>
  <si>
    <t>4.3.28</t>
  </si>
  <si>
    <t>LOSA MACIZA ENTREPISO H = 15 CM - CONCRETO 4000 PSI</t>
  </si>
  <si>
    <t>4.3.29</t>
  </si>
  <si>
    <t>LOSA ALIGERADA ENTREPISO H = 30 CM - CONCRETO 3500 PSI</t>
  </si>
  <si>
    <t>4.3.30</t>
  </si>
  <si>
    <t>4.3.31</t>
  </si>
  <si>
    <t>4.3.32</t>
  </si>
  <si>
    <t>4.3.33</t>
  </si>
  <si>
    <t>4.3.34</t>
  </si>
  <si>
    <t>4.3.35</t>
  </si>
  <si>
    <t>4.3.36</t>
  </si>
  <si>
    <t>m2</t>
  </si>
  <si>
    <t>4.3.37</t>
  </si>
  <si>
    <t>4.3.38</t>
  </si>
  <si>
    <t>RAMPA - LOSA MACIZA CONCRETO 3000 PSI - H = 15 CM</t>
  </si>
  <si>
    <t>4.3.39</t>
  </si>
  <si>
    <t>RAMPA - LOSA MACIZA CONCRETO 3500 PSI - H = 15 CM</t>
  </si>
  <si>
    <t>4.3.40</t>
  </si>
  <si>
    <t>RAMPA - LOSA MACIZA CONCRETO 4000 PSI - H = 15 CM</t>
  </si>
  <si>
    <t>4.4.1</t>
  </si>
  <si>
    <t>CONCRETO PARA ESCALERAS 3000 PSI</t>
  </si>
  <si>
    <t>4.4.2</t>
  </si>
  <si>
    <t>CONCRETO PARA ESCALERAS 3500 PSI</t>
  </si>
  <si>
    <t>4.4.3</t>
  </si>
  <si>
    <t>CONCRETO PARA ESCALERAS 4000 PSI</t>
  </si>
  <si>
    <t>4.4.4</t>
  </si>
  <si>
    <t>CONCRETO IMPERMEABILIZADO PARA TANQUE SUBTERRANEO 3500 PSI</t>
  </si>
  <si>
    <t>4.4.5</t>
  </si>
  <si>
    <t>CONCRETO IMPERMEABILIZADO PARA TANQUE SUBTERRANEO 4000 PSI</t>
  </si>
  <si>
    <r>
      <rPr>
        <sz val="4.5"/>
        <color rgb="FF000000"/>
        <rFont val="Arial"/>
        <family val="2"/>
      </rPr>
      <t>M2</t>
    </r>
  </si>
  <si>
    <t>MAMPOSTERIA (UNIDAD DE MEDIDA M2, NO SE RECONOCE ML)</t>
  </si>
  <si>
    <t>MAMPOSTERIA EN BLOQUE DE CONCRETO</t>
  </si>
  <si>
    <t>5.1.1</t>
  </si>
  <si>
    <t>MURO EN BLOQUE CONCRETO - E = 10 CM</t>
  </si>
  <si>
    <t>5.1.2</t>
  </si>
  <si>
    <t>MURO EN BLOQUE CONCRETO - E = 12 CM</t>
  </si>
  <si>
    <t>5.1.3</t>
  </si>
  <si>
    <t>MURO EN BLOQUE CONCRETO - E = 15 CM</t>
  </si>
  <si>
    <t>5.1.4</t>
  </si>
  <si>
    <t>MURO EN BLOQUE CONCRETO - E = 20 CM</t>
  </si>
  <si>
    <t>MAMPOSTERIA EN LADRILLO TOLETE Y HUECO</t>
  </si>
  <si>
    <t>5.2.1</t>
  </si>
  <si>
    <t>MURO EN LADRILLO TOLETE PRENSADO E = 12CM</t>
  </si>
  <si>
    <t>5.2.2</t>
  </si>
  <si>
    <t>MURO EN LADRILLO TOLETE PRENSADO E = 25CM</t>
  </si>
  <si>
    <t>5.2.3</t>
  </si>
  <si>
    <t>MUROS LADRILLO TOLETE FINO PERFORADO E=12 CM</t>
  </si>
  <si>
    <t>5.2.4</t>
  </si>
  <si>
    <t>MUROS LADRILLO TOLETE FINO PERFORADO E=25 CM</t>
  </si>
  <si>
    <t>5.2.5</t>
  </si>
  <si>
    <t>MURO EN BLOQUE NO. 4  E=15 CM</t>
  </si>
  <si>
    <t>5.2.6</t>
  </si>
  <si>
    <t>MURO EN BLOQUE NO. 5  E=15 CM</t>
  </si>
  <si>
    <t>5.2.7</t>
  </si>
  <si>
    <t>MURO EN LADRILLO TOLETE COMUN E=7 CM</t>
  </si>
  <si>
    <t>5.2.8</t>
  </si>
  <si>
    <t>MURO EN LADRILLO TOLETE COMÚN E=15 CM</t>
  </si>
  <si>
    <t>5.2.9</t>
  </si>
  <si>
    <t>MURO EN LADRILLO TOLETE COMÚN E=25 CM</t>
  </si>
  <si>
    <t>5.2.10</t>
  </si>
  <si>
    <t>SOBRECIMIENTO LADRILLO TOLETE 12 X 25</t>
  </si>
  <si>
    <t>5.2.11</t>
  </si>
  <si>
    <t>SOBRECIMIENTO LADRILLO TOLETE 25 X 25</t>
  </si>
  <si>
    <t>5.2.12</t>
  </si>
  <si>
    <t>MURO EN LADRILLO TOLETE RECOCIDO E=15 CM</t>
  </si>
  <si>
    <t>5.2.13</t>
  </si>
  <si>
    <t>MURO EN LADRILLO TOLETE RECOCIDO E=25 CM</t>
  </si>
  <si>
    <t>5.2.14</t>
  </si>
  <si>
    <t>MURO EN LADRILLO ESTRUCTURAL  E=30 CM. NO INCLUYE REFUERZO</t>
  </si>
  <si>
    <t>5.2.15</t>
  </si>
  <si>
    <t>MURO EN LADRILLO ESTRUCTURAL  E=15 CM. NO INCLUYE REFUERZO</t>
  </si>
  <si>
    <t>ELEMENTOS EN MAMPOSTERIA</t>
  </si>
  <si>
    <t>5.3.1</t>
  </si>
  <si>
    <t>ALFAJIAS LADRILLO PRENSADO</t>
  </si>
  <si>
    <t>5.3.2</t>
  </si>
  <si>
    <t>ALFAJIAS LADRILLO TOLETE COMUN</t>
  </si>
  <si>
    <t>5.3.3</t>
  </si>
  <si>
    <t>DINTEL LADRILLO HUECO NO. 4</t>
  </si>
  <si>
    <t>5.3.4</t>
  </si>
  <si>
    <t>DINTEL LADRILLO HUECO NO. 5</t>
  </si>
  <si>
    <t>5.3.5</t>
  </si>
  <si>
    <t>REMATES LADRILLO PORTANTE PRENSADO</t>
  </si>
  <si>
    <t>5.3.6</t>
  </si>
  <si>
    <t>REMATES LADRILLO TOLETE  PRENSADO</t>
  </si>
  <si>
    <t>5.3.7</t>
  </si>
  <si>
    <t>REMATES LADRILLO TOLETE COMUN</t>
  </si>
  <si>
    <t>ELEMENTOS ESTRUCTURALES Y NO ESTRUCTURALES</t>
  </si>
  <si>
    <t>5.4.1</t>
  </si>
  <si>
    <t>CM</t>
  </si>
  <si>
    <t>5.4.2</t>
  </si>
  <si>
    <t>5.4.3</t>
  </si>
  <si>
    <t>5.4.4</t>
  </si>
  <si>
    <t>5.4.5</t>
  </si>
  <si>
    <t>5.4.6</t>
  </si>
  <si>
    <t>5.4.7</t>
  </si>
  <si>
    <t>SUMINISTRO E INSTALACIÓN ICOPOR AISLAMIENTO 1  A 3 CM ENTRE EDIFICACION</t>
  </si>
  <si>
    <t>5.4.8</t>
  </si>
  <si>
    <t>JUNTA DILATACION ICOPOR 2 CM. (INCLUYE MORTERO CON SIKALATEX)</t>
  </si>
  <si>
    <t>5.4.9</t>
  </si>
  <si>
    <t>ESCARIFICADO DE SUPERFICIES EN CONCRETO</t>
  </si>
  <si>
    <t>5.4.10</t>
  </si>
  <si>
    <t>VARIOS - MAMPOSTERIA</t>
  </si>
  <si>
    <t>5.4.11</t>
  </si>
  <si>
    <t>BORDILLO PARA ASEOS. H = 0.40 M</t>
  </si>
  <si>
    <t>5.4.12</t>
  </si>
  <si>
    <t>BORDILLO PARA DUCHAS. H = 0.20 MS (SIN ENCHAPE)</t>
  </si>
  <si>
    <t>5.4.13</t>
  </si>
  <si>
    <t>5.4.14</t>
  </si>
  <si>
    <t>BORDILLO PARA DUCHAS. H = 20 CM (CON ENCHAPE)</t>
  </si>
  <si>
    <t>5.4.15</t>
  </si>
  <si>
    <t>5.4.16</t>
  </si>
  <si>
    <t>5.4.17</t>
  </si>
  <si>
    <t>5.4.18</t>
  </si>
  <si>
    <t>PREFABRICADOS EN CONCRETO Y OTROS</t>
  </si>
  <si>
    <t>ELEMENTOS PREFABRICADOS EN CONCRETO</t>
  </si>
  <si>
    <t>6.1.1</t>
  </si>
  <si>
    <t>6.1.2</t>
  </si>
  <si>
    <t>6.1.3</t>
  </si>
  <si>
    <t>ALFAJIAS EN CONCRETO 0,15 M INC. GOTERO</t>
  </si>
  <si>
    <t>6.1.4</t>
  </si>
  <si>
    <t>ALFAJIAS EN CONCRETO 0,30 M INC. GOTERO</t>
  </si>
  <si>
    <t>6.1.5</t>
  </si>
  <si>
    <t>DINTEL CONCRETO 0,15M X 0,10 M</t>
  </si>
  <si>
    <t>6.1.6</t>
  </si>
  <si>
    <t>DINTEL CONCRETO 0,30M X 0,10 M</t>
  </si>
  <si>
    <t>6.1.7</t>
  </si>
  <si>
    <t>DINTEL CONCRETO 0,30M X 0,50 M</t>
  </si>
  <si>
    <t>6.1.8</t>
  </si>
  <si>
    <t>DINTEL PREFABRICADO EN CONCRETO 15 X 30 CM</t>
  </si>
  <si>
    <t>6.1.9</t>
  </si>
  <si>
    <t>DINTEL PREFABRICADO EN CONCRETO 20 X 20 CM</t>
  </si>
  <si>
    <t>6.1.10</t>
  </si>
  <si>
    <t>DINTEL PREFABRICADO EN CONCRETO 25 X 30 CM</t>
  </si>
  <si>
    <t>6.1.11</t>
  </si>
  <si>
    <t>PASOS PREFABRICADOS ESCALERA B = 30 CM</t>
  </si>
  <si>
    <t>ELEMENTOS CONCRETO FUNDIDOS SITIO</t>
  </si>
  <si>
    <t>6.2.1</t>
  </si>
  <si>
    <t>6.2.2</t>
  </si>
  <si>
    <t>6.2.3</t>
  </si>
  <si>
    <t>SUMINISTRO E INSTALACIÓN BANCA EN CONCRETO TIPO M31</t>
  </si>
  <si>
    <t>6.2.4</t>
  </si>
  <si>
    <t>SUMINISTRO E INSTALACIÓN MESONES EN CONCRETO DE 40 CM</t>
  </si>
  <si>
    <t>6.2.5</t>
  </si>
  <si>
    <t>SUMINISTRO E INSTALACIÓN MESONES EN CONCRETO DE 60 CM</t>
  </si>
  <si>
    <t>INSTALACIÓN HIDRAULICA SANITARIA Y DE GAS</t>
  </si>
  <si>
    <t>ACOMETIDA</t>
  </si>
  <si>
    <t>7.1.1</t>
  </si>
  <si>
    <t>ACOMETIDA GALVANIZADA Ø 1/2" - 5 MT</t>
  </si>
  <si>
    <t>7.1.2</t>
  </si>
  <si>
    <t>ACOMETIDA PVC-P Ø 1/2" - 5 MT</t>
  </si>
  <si>
    <t>7.1.3</t>
  </si>
  <si>
    <t>ACOMETIDA PVC-P Ø 3/4" - 5 MT</t>
  </si>
  <si>
    <t>7.1.4</t>
  </si>
  <si>
    <t>ACOMETIDA PVC-P 1 1/2"  - 5 MT</t>
  </si>
  <si>
    <t>7.1.5</t>
  </si>
  <si>
    <t>ACOMETIDA  PVC DE 2" -5 MT</t>
  </si>
  <si>
    <t>CONEXION A TANQUES</t>
  </si>
  <si>
    <t>7.2.1</t>
  </si>
  <si>
    <t>CONEXIÓN COMPLETA A TANQUE ELEVADO EN Ø1/2" A 3/4" PVC</t>
  </si>
  <si>
    <t>7.2.2</t>
  </si>
  <si>
    <t>CONEXIÓN COMPLETA A TANQUE ELEVADO EN Ø GALVANIZADO</t>
  </si>
  <si>
    <t>RED GENERAL DE AGUA FRIA</t>
  </si>
  <si>
    <t>7.3.1</t>
  </si>
  <si>
    <t>RED SUMINISTRO PVCP DE 1/2" (INC. ACCESORIOS)</t>
  </si>
  <si>
    <t>7.3.2</t>
  </si>
  <si>
    <t>RED SUMINISTRO PVCP DE 3/4" (INC. ACCESORIOS).</t>
  </si>
  <si>
    <t>7.3.3</t>
  </si>
  <si>
    <t>RED SUMINISTRO PVCP DE 1" (INC. ACCESORIOS)</t>
  </si>
  <si>
    <t>7.3.4</t>
  </si>
  <si>
    <t>RED SUMINISTRO PVCP DE 1 1/4" (INC. ACCESORIOS)</t>
  </si>
  <si>
    <t>7.3.5</t>
  </si>
  <si>
    <t>RED SUMINISTRO PVCP DE 1 1/2" (INC. ACCESORIOS)</t>
  </si>
  <si>
    <t>7.3.6</t>
  </si>
  <si>
    <t>RED SUMINISTRO PVCP DE 2" (INC. ACCESORIOS)</t>
  </si>
  <si>
    <t>7.3.7</t>
  </si>
  <si>
    <t>RED SUMINISTRO PVCP DE 2 1/2" (INC. ACCESORIOS)</t>
  </si>
  <si>
    <t>7.3.8</t>
  </si>
  <si>
    <t>RED SUMINISTRO PVCP DE 3" (INC. ACCESORIOS)</t>
  </si>
  <si>
    <t>7.3.9</t>
  </si>
  <si>
    <t>RED SUMINISTRO PVCP DE 4" (INC. ACCESORIOS)</t>
  </si>
  <si>
    <t>7.3.10</t>
  </si>
  <si>
    <t>TUBERIA HG DE 1/2" (INC. ACCESORIOS)</t>
  </si>
  <si>
    <t>7.3.11</t>
  </si>
  <si>
    <t>TUBERIA HG DE 3/4" (INC. ACCESORIOS)</t>
  </si>
  <si>
    <t>7.3.12</t>
  </si>
  <si>
    <t>TUBERIA HG  DE 1" (INC. ACCESORIOS)</t>
  </si>
  <si>
    <t>7.3.13</t>
  </si>
  <si>
    <t>TUBERIA HG  DE 1 1/4" (INC. ACCESORIOS)</t>
  </si>
  <si>
    <t>7.3.14</t>
  </si>
  <si>
    <t>TUBERIA HG DE 1 1/2"  (INC. ACCESORIOS)</t>
  </si>
  <si>
    <t>7.3.15</t>
  </si>
  <si>
    <t>TUBERIA HG DE 2"  (INC. ACCESORIOS)</t>
  </si>
  <si>
    <t>7.3.16</t>
  </si>
  <si>
    <t>TUBERIA HG DE 2 1/2"  (INC. ACCESORIOS)</t>
  </si>
  <si>
    <t>7.3.17</t>
  </si>
  <si>
    <t>TUBERIA HG DE 3"  (INC. ACCESORIOS)</t>
  </si>
  <si>
    <t>7.3.18</t>
  </si>
  <si>
    <t>TUBERIA HG DE 4"  (INC. ACCESORIOS)</t>
  </si>
  <si>
    <t>7.3.19</t>
  </si>
  <si>
    <t>7.3.20</t>
  </si>
  <si>
    <t>REGISTRO P/D RED WHITE  Ø 1/2" Ó EQUIVALENTE</t>
  </si>
  <si>
    <t>7.3.21</t>
  </si>
  <si>
    <t>REGISTRO P/D RED WHITE  Ø 3/4" Ó EQUIVALENTE</t>
  </si>
  <si>
    <t>7.3.22</t>
  </si>
  <si>
    <t>REGISTRO P/D RED WHITE  Ø 1" Ó EQUIVALENTE</t>
  </si>
  <si>
    <t>7.3.23</t>
  </si>
  <si>
    <t>REGISTRO PASO DIRECTO RED WHITE DE 1 1/4"</t>
  </si>
  <si>
    <t>7.3.24</t>
  </si>
  <si>
    <t>REGISTRO PASO DIRECTO DE 1 1/2"" KITZ O SIMILAR</t>
  </si>
  <si>
    <t>7.3.25</t>
  </si>
  <si>
    <t>REGISTRO RED WHITE DE 1 1/2" O EQUIVALENTE</t>
  </si>
  <si>
    <t>7.3.26</t>
  </si>
  <si>
    <t>REGISTRO P/D RED WHITE  Ø 2" Ó EQUIVALENTE</t>
  </si>
  <si>
    <t>7.3.27</t>
  </si>
  <si>
    <t>REGISTRO PASO DIRECTO DE 2" KITZ O SIMILAR</t>
  </si>
  <si>
    <t>7.3.28</t>
  </si>
  <si>
    <t>REGISTRO PASO DIRECTO DE 3" KITZ O SIMILAR</t>
  </si>
  <si>
    <t>7.3.29</t>
  </si>
  <si>
    <t>REGISTRO PASO DIRECTO DE 4" KITZ O SIMILAR</t>
  </si>
  <si>
    <t>7.3.30</t>
  </si>
  <si>
    <t>REGISTRO DE BOLA 200 LB. -  Ø 1/2"</t>
  </si>
  <si>
    <t>7.3.31</t>
  </si>
  <si>
    <t>CHEQUE P/D RED WHITE  Ø 1/2" Ó EQUIVALENTE</t>
  </si>
  <si>
    <t>7.3.32</t>
  </si>
  <si>
    <t>CHEQUE P/D RED WHITE  Ø 3/4" Ó EQUIVALENTE</t>
  </si>
  <si>
    <t>7.3.33</t>
  </si>
  <si>
    <t>CHEQUE P/D RED WHITE  Ø 1" Ó EQUIVALENTE</t>
  </si>
  <si>
    <t>7.3.34</t>
  </si>
  <si>
    <t>CHEQUE P/D RED WHITE  Ø 1 1/4" Ó EQUIVALENTE</t>
  </si>
  <si>
    <t>7.3.35</t>
  </si>
  <si>
    <t>CHEQUE P/D RED WHITE  Ø 1 1/2" Ó EQUIVALENTE</t>
  </si>
  <si>
    <t>7.3.36</t>
  </si>
  <si>
    <t>CHEQUE P/D RED WHITE  Ø 2" Ó EQUIVALENTE</t>
  </si>
  <si>
    <t>7.3.37</t>
  </si>
  <si>
    <t>CHEQUE P/D RED WHITE  Ø 3" Ó EQUIVALENTE</t>
  </si>
  <si>
    <t>7.3.38</t>
  </si>
  <si>
    <t>CHEQUE CORTINA HIERRO 4"</t>
  </si>
  <si>
    <t>7.3.39</t>
  </si>
  <si>
    <t>CHEQUE HIDRO DE 2"</t>
  </si>
  <si>
    <t>7.3.40</t>
  </si>
  <si>
    <t>CHEQUE HIDRO DE 3"</t>
  </si>
  <si>
    <t>7.3.41</t>
  </si>
  <si>
    <t>CHEQUE HIDRO DE 4"</t>
  </si>
  <si>
    <t>7.3.42</t>
  </si>
  <si>
    <t>CHEQUE RED WHITE ROSCADO DE 4"</t>
  </si>
  <si>
    <t>7.3.43</t>
  </si>
  <si>
    <t>PUNTOS HIDRAULICOS</t>
  </si>
  <si>
    <t>7.3.44</t>
  </si>
  <si>
    <t>7.3.45</t>
  </si>
  <si>
    <t>7.3.46</t>
  </si>
  <si>
    <t>SALIDAS SANITARIAS</t>
  </si>
  <si>
    <t>7.3.47</t>
  </si>
  <si>
    <t>PUNTO DESAGUE PVC Ø 2"</t>
  </si>
  <si>
    <t>7.3.48</t>
  </si>
  <si>
    <t>PUNTO DESAGUE PVC Ø 3" - Ø 4"</t>
  </si>
  <si>
    <t>7.3.49</t>
  </si>
  <si>
    <t>7.6.1</t>
  </si>
  <si>
    <t>BAJANTE A.N.  PVC Ø 3" (INC. ACCESORIOS)</t>
  </si>
  <si>
    <t>7.6.2</t>
  </si>
  <si>
    <t>BAJANTE A.N.  PVC Ø 4" (INC. ACCESORIOS)</t>
  </si>
  <si>
    <t>7.6.3</t>
  </si>
  <si>
    <t>BAJANTE A.N.  PVC Ø 6" (INC. ACCESORIOS)</t>
  </si>
  <si>
    <t>7.6.4</t>
  </si>
  <si>
    <t>VENTILACION Y REVENTILACION PVC Ø 1 1/2" (INC. ACCESORIOS)</t>
  </si>
  <si>
    <t>7.6.5</t>
  </si>
  <si>
    <t>VENTILACION Y REVENTILACION PVC Ø 2" (INC. ACCESORIOS)</t>
  </si>
  <si>
    <t>7.6.6</t>
  </si>
  <si>
    <t>VENTILACION Y REVENTILACION PVC Ø 3" (INC. ACCESORIOS)</t>
  </si>
  <si>
    <t>RED DE GAS</t>
  </si>
  <si>
    <t>7.7.1</t>
  </si>
  <si>
    <t>ACOMETIDA DE GAS (SUMISTRO E INSTALACIÓN)</t>
  </si>
  <si>
    <t>7.7.2</t>
  </si>
  <si>
    <t>SUMINISTRO E INSTALACION DE CAJA MEDIDOR GAS 45X45, INCLUYE COMPUERTA</t>
  </si>
  <si>
    <t>7.7.3</t>
  </si>
  <si>
    <t>CONDUCTO EVACUACION GAS 15 X 22 (SUMISTRO E INSTALACIÓN)</t>
  </si>
  <si>
    <t>7.7.4</t>
  </si>
  <si>
    <t>COPA DE COBRE 3/4" X 1/2" (SUMISTRO E INSTALACIÓN)</t>
  </si>
  <si>
    <t>7.7.5</t>
  </si>
  <si>
    <t>COPA DE COBRE 1" X 1/2"  (SUMISTRO E INSTALACIÓN)</t>
  </si>
  <si>
    <t>7.7.6</t>
  </si>
  <si>
    <t>COPA DE COBRE 1" X 3/4" (SUMISTRO E INSTALACIÓN)</t>
  </si>
  <si>
    <t>7.7.7</t>
  </si>
  <si>
    <t>COPA DE COBRE 2" X 1"  (SUMISTRO E INSTALACIÓN)</t>
  </si>
  <si>
    <t>7.7.8</t>
  </si>
  <si>
    <t>INSTALACION INTERNA PUNTO PRINCIPAL 15 M (SUMISTRO E INSTALACIÓN)</t>
  </si>
  <si>
    <t>7.7.9</t>
  </si>
  <si>
    <t>INSTALACION INTERNA PUNTO ADICIONAL 6 M (SUMISTRO E INSTALACIÓN)</t>
  </si>
  <si>
    <t>7.7.10</t>
  </si>
  <si>
    <t>SUMINISTRO E INSTALACION ELEVADOR DE GAS Ø 1/2" (SUMISTRO E INSTALACIÓN)</t>
  </si>
  <si>
    <t>7.7.11</t>
  </si>
  <si>
    <t>SUMINISTRO E INSTALACION DE ELEVADOR DE GAS Ø 3/4" (SUMISTRO E INSTALACIÓN)</t>
  </si>
  <si>
    <t>7.7.12</t>
  </si>
  <si>
    <t>SUMINISTRO E INSTALACION DE ELEVADOR DE GAS Ø 1" (SUMISTRO E INSTALACIÓN)</t>
  </si>
  <si>
    <t>7.7.13</t>
  </si>
  <si>
    <t>MANGUERA DE CONEXION FLEXIBLE (SUMISTRO E INSTALACIÓN)</t>
  </si>
  <si>
    <t>7.7.14</t>
  </si>
  <si>
    <t>REGULADOR UNICA ETAPA  10M3/H A 30 M3/H (SUMISTRO E INSTALACIÓN)</t>
  </si>
  <si>
    <t>7.7.15</t>
  </si>
  <si>
    <t>REGULADOR PRIMERA ETAPA  10M3/H A 30 H/M3 (SUMISTRO E INSTALACIÓN)</t>
  </si>
  <si>
    <t>7.7.16</t>
  </si>
  <si>
    <t>REGULADOR SEGUNDA ETAPA  10M3/H A 30 H/M3 (SUMISTRO E INSTALACIÓN)</t>
  </si>
  <si>
    <t>7.7.17</t>
  </si>
  <si>
    <t>REGULADOR ASOCIADO ETAPA  (SUMISTRO E INSTALACIÓN)</t>
  </si>
  <si>
    <t>7.7.18</t>
  </si>
  <si>
    <t>TUBERIA HIERRO GALVANIZADO DE 1/2" (SUMISTRO E INSTALACIÓN)</t>
  </si>
  <si>
    <t>7.7.19</t>
  </si>
  <si>
    <t>TUBERIA DE ACERO GALVANIZADO Ø 3/4"  (INC. ACCESORIOS (SUMISTRO E INSTALACIÓN)</t>
  </si>
  <si>
    <t>7.7.20</t>
  </si>
  <si>
    <t>TUBERIA HG DE Ø 1"  (SUMISTRO E INSTALACIÓN)</t>
  </si>
  <si>
    <t>7.7.21</t>
  </si>
  <si>
    <t>ACCESORIOS HG   1/2" (SUMISTRO E INSTALACIÓN)</t>
  </si>
  <si>
    <t>7.7.22</t>
  </si>
  <si>
    <t>ACCESORIOS HG   3/4" (SUMISTRO E INSTALACIÓN)</t>
  </si>
  <si>
    <t>7.7.23</t>
  </si>
  <si>
    <t>ACCESORIOS HG   1" (SUMISTRO E INSTALACIÓN)</t>
  </si>
  <si>
    <t>7.7.24</t>
  </si>
  <si>
    <t>TUBERIA DE COBRE TIPO L DE 1/2" (INCLUYE ACCESORIOS) (SUMISTRO E INSTALACIÓN)</t>
  </si>
  <si>
    <t>7.7.25</t>
  </si>
  <si>
    <t>TUBERIA DE COBRE TIPO L DE 3/4" (INCLUYE ACCESORIOS) (SUMISTRO E INSTALACIÓN)</t>
  </si>
  <si>
    <t>7.7.26</t>
  </si>
  <si>
    <t>TUBERIA DE COBRE TIPO L DE 1" (INCLUYE ACCESORIOS) (SUMISTRO E INSTALACIÓN)</t>
  </si>
  <si>
    <t>7.7.27</t>
  </si>
  <si>
    <t>TUBERIA DE COBRE TIPO L DE 1 1/4" (INCLUYE ACCESORIOS) (SUMISTRO E INSTALACIÓN)</t>
  </si>
  <si>
    <t>7.7.28</t>
  </si>
  <si>
    <t>TUBERIA DE POLIETILENO Ø 1/2"  (SUMISTRO E INSTALACIÓN)</t>
  </si>
  <si>
    <t>7.7.29</t>
  </si>
  <si>
    <t>TUBERIA DE POLIETILENO Ø 3/4" (SUMISTRO E INSTALACIÓN)</t>
  </si>
  <si>
    <t>7.7.30</t>
  </si>
  <si>
    <t>TUBERIA DE POLIETILENO Ø 1" (SUMISTRO E INSTALACIÓN)</t>
  </si>
  <si>
    <t>7.7.31</t>
  </si>
  <si>
    <t>TUBERIA DE POLIETILENO Ø 2" (SUMISTRO E INSTALACIÓN)</t>
  </si>
  <si>
    <t>7.7.32</t>
  </si>
  <si>
    <t>UNIVERSAL HG Ø 1/2" (SUMISTRO E INSTALACIÓN)</t>
  </si>
  <si>
    <t>7.7.33</t>
  </si>
  <si>
    <t>UNIVERSAL HG Ø 3/4"  (SUMISTRO E INSTALACIÓN)</t>
  </si>
  <si>
    <t>7.7.34</t>
  </si>
  <si>
    <t>UNIVERSAL HG DE Ø 1 1/2" (SUMISTRO E INSTALACIÓN)</t>
  </si>
  <si>
    <t>7.7.35</t>
  </si>
  <si>
    <t>UNIVERSAL HG DE Ø 1" (SUMISTRO E INSTALACIÓN)</t>
  </si>
  <si>
    <t>7.7.36</t>
  </si>
  <si>
    <t>UNIVERSAL HG DE Ø 2" (SUMISTRO E INSTALACIÓN)</t>
  </si>
  <si>
    <t>7.7.37</t>
  </si>
  <si>
    <t>UNIVERSAL HG DE Ø 3" (SUMISTRO E INSTALACIÓN)</t>
  </si>
  <si>
    <t>7.7.38</t>
  </si>
  <si>
    <t>7.7.39</t>
  </si>
  <si>
    <t>7.7.40</t>
  </si>
  <si>
    <t>7.7.41</t>
  </si>
  <si>
    <t>REGISTRO DE BOLA PARA GAS 1/2" (SUMISTRO E INSTALACIÓN)</t>
  </si>
  <si>
    <t>7.7.42</t>
  </si>
  <si>
    <t>REGISTRO DE BOLA PARA GAS DE 3/4" (SUMISTRO E INSTALACIÓN)</t>
  </si>
  <si>
    <t>7.7.43</t>
  </si>
  <si>
    <t>REGISTRO DE BOLA PARA GAS DE 1" (SUMISTRO E INSTALACIÓN)</t>
  </si>
  <si>
    <t>TUBERIA PVC UNION MECANICA</t>
  </si>
  <si>
    <t>7.8.1</t>
  </si>
  <si>
    <t>ACCESORIO PVC U.M DE 3" (SUMISTRO E INSTALACIÓN)</t>
  </si>
  <si>
    <t>7.8.2</t>
  </si>
  <si>
    <t>ACCESORIOS PVC U.M DE 4" (SUMISTRO E INSTALACIÓN)</t>
  </si>
  <si>
    <t>7.8.3</t>
  </si>
  <si>
    <t>TUBERIA PVC U.M DE 2" (SUMISTRO E INSTALACIÓN)</t>
  </si>
  <si>
    <t>7.8.4</t>
  </si>
  <si>
    <t>TUBERIA PVC U.M DE 3" (SUMISTRO E INSTALACIÓN)</t>
  </si>
  <si>
    <t>7.8.5</t>
  </si>
  <si>
    <t>TUBERIA PVC U.M DE 4" (SUMISTRO E INSTALACIÓN)</t>
  </si>
  <si>
    <t>TANQUE ALMACENAMIENTO EN CONCRETO</t>
  </si>
  <si>
    <t>7.9.1</t>
  </si>
  <si>
    <t>SUMISTRO E INSTALACIÓN ESCALERA DE GATO, TUBERIA EN ACERO INOXIDABLE 1 1/2"</t>
  </si>
  <si>
    <t>7.9.2</t>
  </si>
  <si>
    <t>SUMISTRO E INSTALACIÓN FLOTADOR MECANICO  3/4"</t>
  </si>
  <si>
    <t>7.9.3</t>
  </si>
  <si>
    <t>SUMISTRO E INSTALACIÓN FLOTADOR MECANICO DE 1"</t>
  </si>
  <si>
    <t>7.9.4</t>
  </si>
  <si>
    <t>SUMISTRO E INSTALACIÓN FLOTADOR MECANICO 1 1/2"</t>
  </si>
  <si>
    <t>7.9.5</t>
  </si>
  <si>
    <t>SUMISTRO E INSTALACIÓN FLOTADOR MECANICO DE 2"</t>
  </si>
  <si>
    <t>TUBERIA Y ACCESORIOS RED CONTRAINCENDIO (INCLUYEN PINTURA)</t>
  </si>
  <si>
    <t>7.10.1</t>
  </si>
  <si>
    <t>7.10.2</t>
  </si>
  <si>
    <t>7.10.3</t>
  </si>
  <si>
    <t>SUMINISTRO E INSTALACION DE TUBERIA ACERO AL CARBON C/C SCH 10 1 1/2" RANURADA</t>
  </si>
  <si>
    <t>7.10.4</t>
  </si>
  <si>
    <t>SUMINISTRO E INSTALACION DE TUBERIA ACERO AL CARBON C/C SCH 10 2" RANURADA</t>
  </si>
  <si>
    <t>7.10.5</t>
  </si>
  <si>
    <t>SUMINISTRO E INSTALACION DE TUBERIA ACERO AL CARBON C/C SCH 10 2 1/2" RANURADA</t>
  </si>
  <si>
    <t>7.10.6</t>
  </si>
  <si>
    <t>SUMINISTRO E INSTALACION DE TUBERIA ACERO AL CARBON C/C SCH 10 3" RANURADA</t>
  </si>
  <si>
    <t>7.10.7</t>
  </si>
  <si>
    <t>SUMINISTRO E INSTALACION DE TUBERIA ACERO AL CARBON C/C SCH 10 4" RANURADA</t>
  </si>
  <si>
    <t>7.10.8</t>
  </si>
  <si>
    <t>7.10.9</t>
  </si>
  <si>
    <t>SUMINISTRO E INSTALACION DE ACCESORIOS TUBERIA ACERO NEGRO 1"</t>
  </si>
  <si>
    <t>7.10.10</t>
  </si>
  <si>
    <t>SUMINISTRO E INSTALACION DE ACCESORIOS TUBERIA ACERO NEGRO 1 1/4"</t>
  </si>
  <si>
    <t>7.10.11</t>
  </si>
  <si>
    <t>SUMINISTRO E INSTALACION DE ACCESORIOS TUBERIA ACERO NEGRO 1 1/2"</t>
  </si>
  <si>
    <t>7.10.12</t>
  </si>
  <si>
    <t>SUMINISTRO E INSTALACION DE ACCESORIOS TUBERIA ACERO NEGRO 2"</t>
  </si>
  <si>
    <t>7.10.13</t>
  </si>
  <si>
    <t>SUMINISTRO E INSTALACION DE ACCESORIOS TUBERIA ACERO NEGRO 2 1/2"</t>
  </si>
  <si>
    <t>7.10.14</t>
  </si>
  <si>
    <t>SUMINISTRO E INSTALACION DE ACCESORIOS TUBERIA ACERO NEGRO 3"</t>
  </si>
  <si>
    <t>7.10.15</t>
  </si>
  <si>
    <t>SUMINISTRO E INSTALACION DE ACCESORIOS TUBERIA ACERO NEGRO 4"</t>
  </si>
  <si>
    <t>7.10.16</t>
  </si>
  <si>
    <t>SUMINISTRO E INSTALACIÓN DE ACOPLAMIENTO COUPLING RIGIDO Ø 1¼"</t>
  </si>
  <si>
    <t>7.10.17</t>
  </si>
  <si>
    <t>SUMINISTRO E INSTALACIÓN DE ACOPLAMIENTO COUPLING RIGIDO Ø 1½"</t>
  </si>
  <si>
    <t>7.10.18</t>
  </si>
  <si>
    <t>SUMINISTRO E INSTALACION DE ACOPLAMIENTO COUPLING RIGIDO Ø 2"</t>
  </si>
  <si>
    <t>7.10.19</t>
  </si>
  <si>
    <t>SUMINISTRO E INSTALACION DE ACOPLAMIENTO COUPLING RIGIDO Ø 2 1/2"</t>
  </si>
  <si>
    <t>7.10.20</t>
  </si>
  <si>
    <t>SUMINISTRO E INSTALACION DE ACOPLAMIENTO COUPLING RIGIDO Ø 3"</t>
  </si>
  <si>
    <t>7.10.21</t>
  </si>
  <si>
    <t>SUMINISTRO E INSTALACION DE ACOPLAMIENTO COUPLING RIGIDO Ø 4"</t>
  </si>
  <si>
    <t>7.10.22</t>
  </si>
  <si>
    <t>ACOPLE FLEXIBLE, ASTM A-536, RANURADO, LISTADO UL/FM Ø4"</t>
  </si>
  <si>
    <t>7.10.23</t>
  </si>
  <si>
    <t>VALVULAS Y ADITAMENTOS RED CONTRAINCENDIO</t>
  </si>
  <si>
    <t>7.11.1</t>
  </si>
  <si>
    <t>PUNTO ROCIADOR 1/2" (INCLUYE ROCIADOR PENDENT RESPUESTA RAPIDA DE 1/2")</t>
  </si>
  <si>
    <t>7.11.2</t>
  </si>
  <si>
    <t>7.11.3</t>
  </si>
  <si>
    <t>7.11.4</t>
  </si>
  <si>
    <t>SUMINISTRO E INSTALACION ESTACION DE CONTROL PRUEBA Y DRENAJE 4"</t>
  </si>
  <si>
    <t>7.11.5</t>
  </si>
  <si>
    <t>SUMINISTRO E INSTALACION SIAMESA EN BRONCE 4" X 2 1/2" X 2 1/2"</t>
  </si>
  <si>
    <t>7.11.6</t>
  </si>
  <si>
    <t>SUMINISTRO E INSTALACIÓN ESTACION DE CONTROL PRUEBA Y DRENAJE 2"</t>
  </si>
  <si>
    <t>7.11.7</t>
  </si>
  <si>
    <t>SUMINISTRO E INSTALACION CABEZAL DE PRUEBAS 4 X 2 1/2"</t>
  </si>
  <si>
    <t>7.11.8</t>
  </si>
  <si>
    <t>SUMINISTRO E INSTALACION ESTACION DE CONTROL PRUEBA Y DRENAJE 2 1/2"</t>
  </si>
  <si>
    <t>7.11.9</t>
  </si>
  <si>
    <t>SUMINISTRO E INSTALACIÓN ESTACION DE CONTROL PRUEBA Y DRENAJE 3"</t>
  </si>
  <si>
    <t>7.11.10</t>
  </si>
  <si>
    <t>SUMINISTRO E INSTALACIÓN SOPORTE ANTISISMICO LONGITUDINAL / TRANSVERSAL 1 1/2"</t>
  </si>
  <si>
    <t>7.11.11</t>
  </si>
  <si>
    <t>SUMINISTRO E INSTALACIÓN SOPORTE ANTISISMICO LONGITUDINAL /  TRANSVERSAL 2"</t>
  </si>
  <si>
    <t>7.11.12</t>
  </si>
  <si>
    <t>SUMINISTRO E INSTALACIÓN SOPORTE ANTISISMICO LONGITUDINAL /  TRANSVERSAL 2½"</t>
  </si>
  <si>
    <t>7.11.13</t>
  </si>
  <si>
    <t>SUMINISTRO E INSTALACIÓN SOPORTE ANTISISMICO LONGITUDINAL /  TRANSVERSAL 3"</t>
  </si>
  <si>
    <t>7.11.14</t>
  </si>
  <si>
    <t>SUMINISTRO E INSTALACIÓN SOPORTE ANTISISMICO LONGITUDINAL /  TRANSVERSAL 4"</t>
  </si>
  <si>
    <t>7.11.15</t>
  </si>
  <si>
    <t>SUMINISTRO E INSTALACIÓN SOPORTE ANTISISMICO 4 VÍAS 2"</t>
  </si>
  <si>
    <t>7.11.16</t>
  </si>
  <si>
    <t>SUMINISTRO E INSTALACIÓN SOPORTE ANTISISMICO 4 VÍAS 3"</t>
  </si>
  <si>
    <t>7.11.17</t>
  </si>
  <si>
    <t>SUMINISTRO E INSTALACIÓN SOPORTE ANTISISMICO 4 VÍAS 4"</t>
  </si>
  <si>
    <t>7.11.18</t>
  </si>
  <si>
    <t>SUMINISTRO E INSTALACIÓN DE SOPORTE TIPO PERA 1"</t>
  </si>
  <si>
    <t>7.11.19</t>
  </si>
  <si>
    <t>SUMINISTRO E INSTALACIÓN DE SOPORTE TIPO PERA 1 1/4"</t>
  </si>
  <si>
    <t>7.11.20</t>
  </si>
  <si>
    <t>SUMINISTRO E INSTALACIÓN DE SOPORTE TIPO PERA 1-1/2"</t>
  </si>
  <si>
    <t>7.11.21</t>
  </si>
  <si>
    <t>SUMINISTRO E INSTALACIÓN DE SOPORTE TIPO PERA 2"</t>
  </si>
  <si>
    <t>7.11.22</t>
  </si>
  <si>
    <t>SUMINISTRO E INSTALACIÓN DE SOPORTE TIPO PERA 2 1/2"</t>
  </si>
  <si>
    <t>7.11.23</t>
  </si>
  <si>
    <t>SUMINISTRO E INSTALACIÓN DE SOPORTE TIPO PERA 3"</t>
  </si>
  <si>
    <t>7.11.24</t>
  </si>
  <si>
    <t>SUMINISTRO E INSTALACIÓN DE SOPORTE TIPO PERA 4"</t>
  </si>
  <si>
    <t>7.11.25</t>
  </si>
  <si>
    <t>SOPORTE TIPO MENSULA EMPOTRADO EN CONCRETO Ø4"</t>
  </si>
  <si>
    <t>7.11.26</t>
  </si>
  <si>
    <t>SENSOR DE FLUJO PARA TUBO DE 4" X 2-1/2"</t>
  </si>
  <si>
    <t>7.11.27</t>
  </si>
  <si>
    <t>MANÓMETROS DE PRESIÓN - CONEXIÓN VERTICAL</t>
  </si>
  <si>
    <t>7.11.28</t>
  </si>
  <si>
    <t>SUMINISTRO E INSTALACIÓN DE EXTINTOR MULTIPROPOSITO (TIPO ABC) 20LB</t>
  </si>
  <si>
    <t>7.11.29</t>
  </si>
  <si>
    <t>SUMINISTRO E INSTALACIÓN DE EXTINTOR TIPO B (ROJO)</t>
  </si>
  <si>
    <t>7.11.30</t>
  </si>
  <si>
    <t>SUMINISTRO E INSTALACIÓN DE EXTINTOR TIPO K (ROJO)</t>
  </si>
  <si>
    <t>7.11.31</t>
  </si>
  <si>
    <t>SUMINISTRO E INSTALACIÓN AGENTE K CONEXIÓN COMPLETA</t>
  </si>
  <si>
    <t>7.11.32</t>
  </si>
  <si>
    <t>ACCESORIO NIPLE PASA MUROS PARA TANQUE DE ALMACENAMIENTO 1" - 0.5 M</t>
  </si>
  <si>
    <t>7.11.33</t>
  </si>
  <si>
    <t>ACCESORIO NIPLE PASA MUROS PARA TANQUE DE ALMACENAMIENTO 1.1/2" - 0.5 M</t>
  </si>
  <si>
    <t>7.11.34</t>
  </si>
  <si>
    <t>ACCESORIO NIPLE PASA MUROS PARA TANQUE DE ALMACENAMIENTO 2" - 0.5 M</t>
  </si>
  <si>
    <t>7.11.35</t>
  </si>
  <si>
    <t>ACCESORIO NIPLE PASA MUROS PARA TANQUE DE ALMACENAMIENTO 3" - 0.25 M</t>
  </si>
  <si>
    <t>7.11.36</t>
  </si>
  <si>
    <t>ACCESORIO NIPLE PASA MUROS PARA TANQUE DE ALMACENAMIENTO 4" - 0.5 M</t>
  </si>
  <si>
    <t>7.11.37</t>
  </si>
  <si>
    <t>ACCESORIO NIPLE PASA MUROS PARA TANQUE DE ALMACENAMIENTO 6" - 0.25 M</t>
  </si>
  <si>
    <t>7.11.38</t>
  </si>
  <si>
    <t>SENSOR DE FLUJO PARA TUBO DE 2 1-2 X 1 1-4</t>
  </si>
  <si>
    <t>7.11.39</t>
  </si>
  <si>
    <t>SUMINISTRO E INSTALACIÓN VÁLVULA TOMA Y DESCARGA DE AIRE Ø UL/FM</t>
  </si>
  <si>
    <t>7.11.40</t>
  </si>
  <si>
    <t>SUMINISTRO E INSTALACIÓN VÁLVULA DESAIREADORA DE 1/2"</t>
  </si>
  <si>
    <t>7.11.41</t>
  </si>
  <si>
    <t>7.11.42</t>
  </si>
  <si>
    <t>7.11.43</t>
  </si>
  <si>
    <t>SUMINISTRO E INSTALACIÓN VALVULA MARIPOSA RANURADA 3" UL/FM</t>
  </si>
  <si>
    <t>7.11.44</t>
  </si>
  <si>
    <t>SUMINISTRO E INSTALACIÓN VALVULA MARIPOSA RANURADA 4" UL/FM</t>
  </si>
  <si>
    <t>7.11.45</t>
  </si>
  <si>
    <t>SUMINISTRO E INSTALACIÓN VÁLVULA DE 4" OS&amp;Y BRIDADA</t>
  </si>
  <si>
    <t>7.11.46</t>
  </si>
  <si>
    <t>SUMINISTRO E INSTALACIÓN VALVULA TIPO COMPUERTA ROSCADO A/C  11/4"</t>
  </si>
  <si>
    <t>7.11.47</t>
  </si>
  <si>
    <t>SUMINISTRO E INSTALACIÓN CHEQUE CORTINA HIERRO 4"</t>
  </si>
  <si>
    <t>7.11.48</t>
  </si>
  <si>
    <t>SUMINISTRO E INSTALACIÓN VALVULA CHEQUE RANURADA CON KIT MANOMETROS DE 2 1/2</t>
  </si>
  <si>
    <t>7.11.49</t>
  </si>
  <si>
    <t>SUMINISTRO E INSTALACIÓN VALVULA CHEQUE RANURADO 3"  UL /FM</t>
  </si>
  <si>
    <t>7.11.50</t>
  </si>
  <si>
    <t>SUMINISTROE E INSTALACIÓN DE VALVULA CHEQUE ROSCADO A/C 11/4"</t>
  </si>
  <si>
    <t>7.11.51</t>
  </si>
  <si>
    <t>SUMINISTRO, TRANSPORTE E INSTALACIÓN DE VALVULA PRUEBA Y DRENAJE 1"  UL /FM</t>
  </si>
  <si>
    <t>INSTALACIÓN ELECTRICA, TELEFÓNICA Y COMUNICACIONES</t>
  </si>
  <si>
    <r>
      <rPr>
        <sz val="4.5"/>
        <color rgb="FF000000"/>
        <rFont val="Arial"/>
        <family val="2"/>
      </rPr>
      <t>UN</t>
    </r>
  </si>
  <si>
    <t>8.1.17</t>
  </si>
  <si>
    <t>SUMINISTRO E INSTALACIÓN CONDULETAS EN TEE SALIDA 3/4"</t>
  </si>
  <si>
    <t>8.1.18</t>
  </si>
  <si>
    <t>SUMINISTRO E INSTALACIÓN CONDULETAS EN ELE SALIDA 3/4"</t>
  </si>
  <si>
    <t>8.1.25</t>
  </si>
  <si>
    <t>BANDEJAS DE DISTRIBUCION (INCLUYE BANDEJA DUCTO, SOPORTES Y ATERRIZADA)</t>
  </si>
  <si>
    <t>8.2.1</t>
  </si>
  <si>
    <r>
      <rPr>
        <sz val="4.5"/>
        <color rgb="FF000000"/>
        <rFont val="Arial"/>
        <family val="2"/>
      </rPr>
      <t>M</t>
    </r>
  </si>
  <si>
    <t>8.2.3</t>
  </si>
  <si>
    <t>ACOMETIDAS Y CONDUCTORES</t>
  </si>
  <si>
    <t>8.3.1</t>
  </si>
  <si>
    <t>TUBERIA PVC 1/2" EMBEBIDA. INC. ACCESORIOS</t>
  </si>
  <si>
    <t>8.3.2</t>
  </si>
  <si>
    <t>TUBERIA PVC 3/4" EMBEBIDA. INC. ACCESORIOS</t>
  </si>
  <si>
    <t>8.3.3</t>
  </si>
  <si>
    <t>TUBERIA PVC 1" EMBEBIDA. INC. ACCESORIOS</t>
  </si>
  <si>
    <t>8.3.4</t>
  </si>
  <si>
    <t>TUBERIA PVC 1 1/4" EMBEBIDA. INC. ACCESORIOS</t>
  </si>
  <si>
    <t>8.3.5</t>
  </si>
  <si>
    <t>TUBERIA PVC 1 1/2"  EMBEBIDA. INC. ACCESORIOS</t>
  </si>
  <si>
    <t>8.3.6</t>
  </si>
  <si>
    <t>TUBERIA PVC 2" EMBEBIDA. INC. ACCESORIOS</t>
  </si>
  <si>
    <t>8.3.7</t>
  </si>
  <si>
    <t>TUBERIA EMT 1/2" - SUSPENDIDA INCLUYE ACCESORIOS Y FIJACIONES</t>
  </si>
  <si>
    <t>8.3.8</t>
  </si>
  <si>
    <t>TUBERIA EMT 3/4" - SUSPENDIDA INCLUYE ACCESORIOS Y FIJACIONES</t>
  </si>
  <si>
    <t>8.3.9</t>
  </si>
  <si>
    <t>TUBERIA EMT 1" - SUSPENDIDA INCLUYE ACCESORIOS Y FIJACIONES</t>
  </si>
  <si>
    <t>8.3.10</t>
  </si>
  <si>
    <t>TUBERIA EMT 1 1/2" - SUSPENDIDA INCLUYE ACCESORIOS Y FIJACIONES</t>
  </si>
  <si>
    <t>8.3.11</t>
  </si>
  <si>
    <t>TUBERIA EMT 2" - SUSPENDIDA INCLUYE ACCESORIOS Y FIJACIONES</t>
  </si>
  <si>
    <t>8.3.12</t>
  </si>
  <si>
    <t>TUBERIA EMT 2 1/2" - SUSPENDIDA INCLUYE ACCESORIOS Y FIJACIONES</t>
  </si>
  <si>
    <t>8.3.13</t>
  </si>
  <si>
    <t>8.3.14</t>
  </si>
  <si>
    <t>8.3.15</t>
  </si>
  <si>
    <t>8.3.16</t>
  </si>
  <si>
    <t>8.3.17</t>
  </si>
  <si>
    <t>CABLEADO 1#12 PE HF LS TC POR TUBERÍA, CANALETA O BANDEJA</t>
  </si>
  <si>
    <t>8.3.18</t>
  </si>
  <si>
    <t>CABLEADO 1#10 PE HF LS TC POR TUBERÍA, CANALETA O BANDEJA</t>
  </si>
  <si>
    <t>8.3.19</t>
  </si>
  <si>
    <t>CABLEADO 2#12 PE HF LS TC POR TUBERÍA, CANALETA O BANDEJA</t>
  </si>
  <si>
    <t>8.3.20</t>
  </si>
  <si>
    <t>CABLEADO 2#10 PE HF LS TC POR TUBERÍA, CANALETA O BANDEJA</t>
  </si>
  <si>
    <t>8.3.21</t>
  </si>
  <si>
    <t>CABLEADO 2#8 PE HF LS TC POR TUBERÍA, CANALETA O BANDEJA</t>
  </si>
  <si>
    <t>8.3.22</t>
  </si>
  <si>
    <t>CABLEADO 3#10 PE HF LS TC POR TUBERÍA, CANALETA O BANDEJA</t>
  </si>
  <si>
    <t>8.3.23</t>
  </si>
  <si>
    <t>CABLEADO 3#8 PE HF LS TC POR TUBERÍA, CANALETA O BANDEJA</t>
  </si>
  <si>
    <t>8.3.24</t>
  </si>
  <si>
    <t>CABLEADO 2#8 + 1#10 PE HF LS TC POR TUBERÍA, CANALETA O BANDEJA</t>
  </si>
  <si>
    <t>8.3.25</t>
  </si>
  <si>
    <t>CABLEADO 4#10 PE HF LS TC POR TUBERÍA, CANALETA O BANDEJA</t>
  </si>
  <si>
    <t>8.3.26</t>
  </si>
  <si>
    <t>CABLEADO 5#10 PE HF LS TC POR TUBERÍA, CANALETA O BANDEJA</t>
  </si>
  <si>
    <t>8.3.27</t>
  </si>
  <si>
    <t>CABLEADO 4#8 PE HF LS TC POR TUBERÍA, CANALETA O BANDEJA</t>
  </si>
  <si>
    <t>8.3.28</t>
  </si>
  <si>
    <t>CABLEADO 2#6 + 1#10 PE HF LS TC POR TUBERÍA, CANALETA O BANDEJA</t>
  </si>
  <si>
    <t>8.3.29</t>
  </si>
  <si>
    <t>CABLEADO 3#8 + 1#10 PE HF LS TC POR TUBERÍA, CANALETA O BANDEJA</t>
  </si>
  <si>
    <t>8.3.30</t>
  </si>
  <si>
    <t>CABLEADO  1#8 + 1#10 + 1#12T PE HF LS TC POR TUBERÍA, CANALETA O BANDEJA</t>
  </si>
  <si>
    <t>8.3.31</t>
  </si>
  <si>
    <t>CABLEADO 3#8 + 2#10 PE HF LS TC POR TUBERÍA, CANALETA O BANDEJA</t>
  </si>
  <si>
    <t>8.3.32</t>
  </si>
  <si>
    <t>CABLEADO 2#6 + 1#6 PE HF LS TC POR TUBERÍA, CANALETA O BANDEJA</t>
  </si>
  <si>
    <t>8.3.33</t>
  </si>
  <si>
    <t>CABLEADO 2#8 + 1#10 + 1#12T PE HF LS TC POR TUBERÍA, CANALETA O BANDEJA</t>
  </si>
  <si>
    <t>8.3.34</t>
  </si>
  <si>
    <t>CABLEADO 3#6 + 1#10 PE HF LS TC POR TUBERÍA, CANALETA O BANDEJA</t>
  </si>
  <si>
    <t>8.3.35</t>
  </si>
  <si>
    <t>CABLEADO 1#6 + 1#8 + 1#10T PE HF LS TC POR TUBERÍA, CANALETA O BANDEJA</t>
  </si>
  <si>
    <t>8.3.36</t>
  </si>
  <si>
    <t>CABLEADO 3#8 + 1#6 + 2#10 PE HF LS TC POR TUBERÍA, CANALETA O BANDEJA</t>
  </si>
  <si>
    <t>8.3.37</t>
  </si>
  <si>
    <t>CABLEADO 3#8 + 1#10 + 1#12T PE HF LS TC POR TUBERÍA, CANALETA O BANDEJA</t>
  </si>
  <si>
    <t>8.3.38</t>
  </si>
  <si>
    <t>CABLEADO 2#6 + 1#8 + 1#10T PE HF LS TC POR TUBERÍA, CANALETA O BANDEJA</t>
  </si>
  <si>
    <t>8.3.39</t>
  </si>
  <si>
    <t>CABLEADO 3#6 + 1#8 + 1#10T PE HF LS TC POR TUBERÍA, CANALETA O BANDEJA</t>
  </si>
  <si>
    <t>8.3.40</t>
  </si>
  <si>
    <t>CABLEADO 3#6 + 1#8 + 2#10T PE HF LS TC POR TUBERÍA, CANALETA O BANDEJA</t>
  </si>
  <si>
    <t>8.3.41</t>
  </si>
  <si>
    <t>CABLEADO 1#4 + 1#6 + 1#8T PE HF LS TC POR TUBERÍA, CANALETA O BANDEJA</t>
  </si>
  <si>
    <t>8.3.42</t>
  </si>
  <si>
    <t>CABLEADO 3#8 + 1#4 + 1#8 PE HF LS TC POR TUBERÍA, CANALETA O BANDEJA</t>
  </si>
  <si>
    <t>8.3.43</t>
  </si>
  <si>
    <t>CABLEADO 2#4 + 1#6 + 1#8T PE HF LS TC POR TUBERÍA, CANALETA O BANDEJA</t>
  </si>
  <si>
    <t>8.3.44</t>
  </si>
  <si>
    <t>CABLEADO 3#4 + 1#6 + 1#8T PE HF LS TC POR TUBERÍA, CANALETA O BANDEJA</t>
  </si>
  <si>
    <t>8.3.45</t>
  </si>
  <si>
    <t>CABLEADO 3#6 + 1#4 + 2#6T PE HF LS TC POR TUBERÍA, CANALETA O BANDEJA</t>
  </si>
  <si>
    <t>8.3.46</t>
  </si>
  <si>
    <t>CABLEADO 3#4 + 1#6 + 1#6T PE HF LS TC POR TUBERÍA, CANALETA O BANDEJA</t>
  </si>
  <si>
    <t>8.3.47</t>
  </si>
  <si>
    <t>CABLEADO 3#2 + 1#8 PE HF LS TC POR TUBERÍA, CANALETA O BANDEJA</t>
  </si>
  <si>
    <t>8.3.48</t>
  </si>
  <si>
    <t>CABLEADO 3#4 + 1#2 + 2#6T PE HF LS TC POR TUBERÍA, CANALETA O BANDEJA</t>
  </si>
  <si>
    <t>8.3.49</t>
  </si>
  <si>
    <t>CABLEADO 3#2 + 1#4 + 1#8 PE HF LS TC POR TUBERÍA, CANALETA O BANDEJA</t>
  </si>
  <si>
    <t>8.3.50</t>
  </si>
  <si>
    <t>CABLEADO 3#2 + 1#4 + 1#6T PE HF LS TC POR TUBERÍA, CANALETA O BANDEJA</t>
  </si>
  <si>
    <t>8.3.51</t>
  </si>
  <si>
    <t>CABLEADO 3#4 + 1#1/0 + 1#4T PE HF LS TC POR TUBERÍA, CANALETA O BANDEJA</t>
  </si>
  <si>
    <t>8.3.52</t>
  </si>
  <si>
    <t>CABLEADO 3#2 + 1#2/0 + 1#2 PE HF LS TC POR TUBERÍA, CANALETA O BANDEJA</t>
  </si>
  <si>
    <t>8.3.53</t>
  </si>
  <si>
    <t>CABLEADO 3#2 + 1#1/0 + 2#6T PE HF LS TC POR TUBERÍA, CANALETA O BANDEJA</t>
  </si>
  <si>
    <t>8.3.54</t>
  </si>
  <si>
    <t>CABLEADO 3#1/0 + 1#2 + 1#6 PE HF LS TC POR TUBERÍA, CANALETA O BANDEJA</t>
  </si>
  <si>
    <t>8.3.55</t>
  </si>
  <si>
    <t>CABLEADO 3#1/0 + 1#2 + 1#4T PE HF LS TC POR TUBERÍA, CANALETA O BANDEJA</t>
  </si>
  <si>
    <t>8.3.56</t>
  </si>
  <si>
    <t>CABLEADO 3#2/0 + 1#1/0 + 1#6 PE HF LS TC POR TUBERÍA, CANALETA O BANDEJA</t>
  </si>
  <si>
    <t>8.3.58</t>
  </si>
  <si>
    <t>TABLEROS E INTERRUPTORES</t>
  </si>
  <si>
    <t>8.4.7</t>
  </si>
  <si>
    <t>INTERRUPTOR AUTOMATICO ENCHUFABLE 1 POLO 15/60 A (SUMINISTRO E INSTALACIÓN)</t>
  </si>
  <si>
    <t>8.4.8</t>
  </si>
  <si>
    <t>INTERRUPTOR AUTOMATICO ENCHUFABLE 2 POLO 15/30 A (SUMINISTRO E INSTALACIÓN)</t>
  </si>
  <si>
    <t>8.4.9</t>
  </si>
  <si>
    <t>INTERRUPTOR AUTOMATICO ENCHUFABLE 2 POLO 40/60 A (SUMINISTRO E INSTALACIÓN)</t>
  </si>
  <si>
    <t>8.4.10</t>
  </si>
  <si>
    <t>INTERRUPTOR AUTOMATICO ENCHUFABLE 2 POLO 70/100 A (SUMINISTRO E INSTALACIÓN)</t>
  </si>
  <si>
    <t>8.4.11</t>
  </si>
  <si>
    <t>INTERRUPTOR AUTOMATICO ENCHUFABLE 3 POLO 15/60 A (SUMINISTRO E INSTALACIÓN)</t>
  </si>
  <si>
    <t>8.4.12</t>
  </si>
  <si>
    <t>INTERRUPTOR AUTOMATICO ENCHUFABLE 3 POLO 70/100 A (SUMINISTRO E INSTALACIÓN)</t>
  </si>
  <si>
    <t>8.4.13</t>
  </si>
  <si>
    <t>BREAKER INDUSTRIAL 3 X 15/60 A (SUMINISTRO E INSTALACIÓN)</t>
  </si>
  <si>
    <t>8.4.14</t>
  </si>
  <si>
    <t>BREAKER INDUSTRIAL 3 X 75/100 A (SUMINISTRO E INSTALACIÓN)</t>
  </si>
  <si>
    <t>8.4.15</t>
  </si>
  <si>
    <t>BREAKER INDUSTRIAL 3 X 125/225 A (SUMINISTRO E INSTALACIÓN)</t>
  </si>
  <si>
    <t>8.4.16</t>
  </si>
  <si>
    <t>BREAKER INDUSTRIAL 3 X 250/400 A (SUMINISTRO E INSTALACIÓN)</t>
  </si>
  <si>
    <t>8.4.17</t>
  </si>
  <si>
    <t>BREAKER INDUSTRIAL 3 X 500/600 A (SUMINISTRO E INSTALACIÓN)</t>
  </si>
  <si>
    <t>8.4.18</t>
  </si>
  <si>
    <t>BREAKER INDUSTRIAL 3 X 700/800 A (SUMINISTRO E INSTALACIÓN)</t>
  </si>
  <si>
    <t>8.4.19</t>
  </si>
  <si>
    <t>BREAKER RIEL MONOPOLAR 1 X 6/63 A (SUMINISTRO E INSTALACIÓN)</t>
  </si>
  <si>
    <t>8.4.20</t>
  </si>
  <si>
    <t>BREAKER RIEL BIPOLAR 2 X 20/50 A (SUMINISTRO E INSTALACIÓN)</t>
  </si>
  <si>
    <t>8.4.21</t>
  </si>
  <si>
    <t>BREAKER RIEL TRIPOLAR 1 X 40/63 A (SUMINISTRO E INSTALACIÓN)</t>
  </si>
  <si>
    <t>TELEVISION Y TELEFONOS</t>
  </si>
  <si>
    <t>8.5.1</t>
  </si>
  <si>
    <t>CAJA DE PASO 60X50 MAMPOSTERIA (SUMINISTRO E INSTALACIÓN)</t>
  </si>
  <si>
    <t>8.5.2</t>
  </si>
  <si>
    <t>CAJA DE PASO 10X10 (SUMINISTRO E INSTALACIÓN)</t>
  </si>
  <si>
    <t>8.5.3</t>
  </si>
  <si>
    <t>CABLE TELEFONICO 2 PARES (SUMINISTRO E INSTALACIÓN)</t>
  </si>
  <si>
    <t>8.5.4</t>
  </si>
  <si>
    <t>8.5.5</t>
  </si>
  <si>
    <t>MASTIL CON CAPACETE FI=1-1/4" X 3 MTS. (SUMINISTRO E INSTALACIÓN)</t>
  </si>
  <si>
    <t>CABLEADO ESTRUCTURADO, VOZ Y DATOS</t>
  </si>
  <si>
    <t>8.6.1</t>
  </si>
  <si>
    <t>8.6.2</t>
  </si>
  <si>
    <t>8.6.3</t>
  </si>
  <si>
    <t>SUMINISTRO E INSTALACION FIBRA OPTICA  6 HILOS  MULTIMODO 50/125</t>
  </si>
  <si>
    <t>8.6.4</t>
  </si>
  <si>
    <t>PATCH CORD CATEGORIA 6A X 1 M CERTIFICADO (SUMINISTRO E INSTALACIÓN)</t>
  </si>
  <si>
    <t>8.6.5</t>
  </si>
  <si>
    <t>PATCH CORD CATEGORIA 6A X 3 M CERTIFICADO (SUMINISTRO E INSTALACIÓN)</t>
  </si>
  <si>
    <t>8.6.9</t>
  </si>
  <si>
    <t>PATCH PANEL 24 PUERTOS CATEGORIA 6A (SUMINISTRO E INSTALACIÓN)</t>
  </si>
  <si>
    <t>8.6.10</t>
  </si>
  <si>
    <t>PATCH PANEL 48 PUERTOS CATEGORIA 6A (SUMINISTRO E INSTALACIÓN)</t>
  </si>
  <si>
    <t>8.6.14</t>
  </si>
  <si>
    <t>GABINETE 60X60 HOMOLOGADO (SUMINISTRO E INSTALACIÓN)</t>
  </si>
  <si>
    <t>8.6.15</t>
  </si>
  <si>
    <t>8.6.18</t>
  </si>
  <si>
    <t>SWITCH 24 PUERTOS MARCA 3COM O EQUIVALENTE (SUMINISTRO E INSTALACIÓN)</t>
  </si>
  <si>
    <t>8.6.19</t>
  </si>
  <si>
    <t>SWITCH 48 PUERTOS MARCA 3COM O EQUIVALENTE (SUMINISTRO E INSTALACIÓN)</t>
  </si>
  <si>
    <t>8.6.20</t>
  </si>
  <si>
    <t>REGULADOR TRIFASICO DE 5 KVA (SUMINISTRO E INSTALACIÓN)</t>
  </si>
  <si>
    <t>8.6.21</t>
  </si>
  <si>
    <t>REGULADOR TRIFASICO DE 10 KVA (SUMINISTRO E INSTALACIÓN)</t>
  </si>
  <si>
    <t>8.6.22</t>
  </si>
  <si>
    <t>REGULADOR TRIFASICO DE 15 KVA (SUMINISTRO E INSTALACIÓN)</t>
  </si>
  <si>
    <t>EQUIPOS ACTIVOS</t>
  </si>
  <si>
    <t>8.7.1</t>
  </si>
  <si>
    <t>8.7.2</t>
  </si>
  <si>
    <t>8.7.3</t>
  </si>
  <si>
    <t>8.7.4</t>
  </si>
  <si>
    <t>8.7.5</t>
  </si>
  <si>
    <t>SUMINISTRO E INSTALACION DE TRANSFERENCIA MANUAL EN COFRE METALICO PARA UPS</t>
  </si>
  <si>
    <t>PUESTA A TIERRA Y PROTECCIÓN CONTRA DESCARGAS ATMOSFÉRICAS</t>
  </si>
  <si>
    <t>8.8.5</t>
  </si>
  <si>
    <t>8.8.6</t>
  </si>
  <si>
    <t>8.8.7</t>
  </si>
  <si>
    <t>8.8.8</t>
  </si>
  <si>
    <t>8.8.9</t>
  </si>
  <si>
    <t>PUESTA A TIERRA SUBESTACION Y TABLEROS</t>
  </si>
  <si>
    <t>8.9.1</t>
  </si>
  <si>
    <t>8.9.2</t>
  </si>
  <si>
    <t>8.9.3</t>
  </si>
  <si>
    <t>8.9.4</t>
  </si>
  <si>
    <t>TIERRA ARMARIO MEDIDORES 1 VARILLA Y CABLE NO. 2 (SUMINISTRO E INSTALACIÓN)</t>
  </si>
  <si>
    <t>8.9.5</t>
  </si>
  <si>
    <t>TIERRA TABLERO GRAL. DIST. 1 VARILLA Y CABLE 1/0 (SUMINISTRO E INSTALACIÓN)</t>
  </si>
  <si>
    <t>8.9.6</t>
  </si>
  <si>
    <t>8.9.7</t>
  </si>
  <si>
    <t>CANALIZACION ELECTRICA</t>
  </si>
  <si>
    <t>8.10.1</t>
  </si>
  <si>
    <t>8.10.2</t>
  </si>
  <si>
    <t>8.10.3</t>
  </si>
  <si>
    <t>8.10.4</t>
  </si>
  <si>
    <t>8.10.5</t>
  </si>
  <si>
    <t>8.10.6</t>
  </si>
  <si>
    <t>8.10.7</t>
  </si>
  <si>
    <t>CAMARAS DE INSPECCION</t>
  </si>
  <si>
    <t>8.11.1</t>
  </si>
  <si>
    <t>8.11.2</t>
  </si>
  <si>
    <t>8.11.3</t>
  </si>
  <si>
    <t>POSTES DE CONCRETO</t>
  </si>
  <si>
    <t>8.12.1</t>
  </si>
  <si>
    <t>8.12.2</t>
  </si>
  <si>
    <t>8.12.3</t>
  </si>
  <si>
    <t>8.12.4</t>
  </si>
  <si>
    <t>8.12.5</t>
  </si>
  <si>
    <t>8.12.6</t>
  </si>
  <si>
    <t>8.12.7</t>
  </si>
  <si>
    <t>8.12.8</t>
  </si>
  <si>
    <t>8.12.9</t>
  </si>
  <si>
    <t>TRANSFORMADORES</t>
  </si>
  <si>
    <t>REVISIÓN GENERAL ELÉCTRICA</t>
  </si>
  <si>
    <t>8.14.1</t>
  </si>
  <si>
    <t>REVISIÓN Y REPARACIÓN DE PUNTO ELÉCTRICO (INC. CAMBIO DE APARATOS)</t>
  </si>
  <si>
    <t>ARMARIOS Y EQUIPOS DE MEDIDA</t>
  </si>
  <si>
    <t>8.15.1</t>
  </si>
  <si>
    <t>8.16.1</t>
  </si>
  <si>
    <t>BOTON TIMBRE AVE 605 (SUMINISTRO E INSTALACIÓN)</t>
  </si>
  <si>
    <t>8.16.2</t>
  </si>
  <si>
    <t>BOTON TIMBRE 800 PARA PISOS805 (SUMINISTRO E INSTALACIÓN)</t>
  </si>
  <si>
    <t>8.16.3</t>
  </si>
  <si>
    <t>BOTON TIMBRE ABITARE LUZ PILOTO 1905-LP3033 (SUMINISTRO E INSTALACIÓN)</t>
  </si>
  <si>
    <t>8.16.4</t>
  </si>
  <si>
    <t>TIMBRE CAMPANA + TAPA  MAX. (SUMINISTRO E INSTALACIÓN)</t>
  </si>
  <si>
    <t>8.16.5</t>
  </si>
  <si>
    <t>TIMBRE CAMPANA KORAL/NEXKR040BK (SUMINISTRO E INSTALACIÓN)</t>
  </si>
  <si>
    <t>8.16.6</t>
  </si>
  <si>
    <t>CONMUTABLE SENC. BLC.DEKO L/NEX DK-2B+DKT2B (SUMINISTRO E INSTALACIÓN)</t>
  </si>
  <si>
    <t>8.16.7</t>
  </si>
  <si>
    <t>CONMUTABLE SENC. CLAS.C L/NEX LX-020C (SUMINISTRO E INSTALACIÓN)</t>
  </si>
  <si>
    <t>8.16.8</t>
  </si>
  <si>
    <t>CONMUTABLE SENC. PIL.CLAS. L/NEXLX-020CL (SUMINISTRO E INSTALACIÓN)</t>
  </si>
  <si>
    <t>8.16.9</t>
  </si>
  <si>
    <t>INTERRUPTOR 4 VIAS AVE604-31323 (SUMINISTRO E INSTALACIÓN)</t>
  </si>
  <si>
    <t>8.16.10</t>
  </si>
  <si>
    <t>INTERRUPTOR DOBLE 200211 (SUMINISTRO E INSTALACIÓN)</t>
  </si>
  <si>
    <t>8.16.11</t>
  </si>
  <si>
    <t>INTERRUPTOR DOBLE 600 AVE611 (SUMINISTRO E INSTALACIÓN)</t>
  </si>
  <si>
    <t>8.16.12</t>
  </si>
  <si>
    <t>INTERRUPTOR DOBLE ABITARE LUZ911 LP (SUMINISTRO E INSTALACIÓN)</t>
  </si>
  <si>
    <t>8.16.13</t>
  </si>
  <si>
    <t>INTERRUPTOR TRIPLE 600 AVE613 (SUMINISTRO E INSTALACIÓN)</t>
  </si>
  <si>
    <t>8.16.14</t>
  </si>
  <si>
    <t>INTERRUPTOR TRIPLE FOSF AVE9913 (SUMINISTRO E INSTALACIÓN)</t>
  </si>
  <si>
    <t>8.16.15</t>
  </si>
  <si>
    <t>INTERRUPTOR TRIPLE MARFIL LUZ913 LP (SUMINISTRO E INSTALACIÓN)</t>
  </si>
  <si>
    <t>8.16.16</t>
  </si>
  <si>
    <t>INTERRUPTOR SENC 600  AVE601 (SUMINISTRO E INSTALACIÓN)</t>
  </si>
  <si>
    <t>8.16.17</t>
  </si>
  <si>
    <t>INTERRUPTOR SENC CLAS.C      L/NEX   LX-010C (SUMINISTRO E INSTALACIÓN)</t>
  </si>
  <si>
    <t>8.16.18</t>
  </si>
  <si>
    <t>INTERRUPTOR SENC CON LUZ1001-LP (SUMINISTRO E INSTALACIÓN)</t>
  </si>
  <si>
    <t>8.16.19</t>
  </si>
  <si>
    <t>TOMA DOBLE AMERICANA 600 POLO666 -N (SUMINISTRO E INSTALACIÓN)</t>
  </si>
  <si>
    <t>8.16.20</t>
  </si>
  <si>
    <t>TOMA DOBLE AMERICANA ABITARE9966-N (SUMINISTRO E INSTALACIÓN)</t>
  </si>
  <si>
    <t>8.16.21</t>
  </si>
  <si>
    <t>TOMA DOBLE AMERICANA FOSF AVE9966 (SUMINISTRO E INSTALACIÓN)</t>
  </si>
  <si>
    <t>8.16.22</t>
  </si>
  <si>
    <t>8.16.24</t>
  </si>
  <si>
    <t>SUMINISTRO , TRANSPORTE E INSTALACIÓN DE BATERIA SELLADA 12V-12AH</t>
  </si>
  <si>
    <t>SEÑALETICA</t>
  </si>
  <si>
    <t>8.17.1</t>
  </si>
  <si>
    <t>SISTEMA DE DETECCION DE INCENDIOS Y ALERTA TEMPRANA</t>
  </si>
  <si>
    <t>8.18.2</t>
  </si>
  <si>
    <t>8.18.3</t>
  </si>
  <si>
    <t>SUMINISTRO E INSTALACION DETECTOR DE GAS MARCA LEXAN, BOSCH O EQUIVALENTE</t>
  </si>
  <si>
    <t>8.18.4</t>
  </si>
  <si>
    <t>8.18.5</t>
  </si>
  <si>
    <t>8.18.6</t>
  </si>
  <si>
    <t>SUMINISTRO E INSTALACION MINI MODULO DE ENTRADA ANALOGA SENCILLA (M.M)</t>
  </si>
  <si>
    <t>8.18.7</t>
  </si>
  <si>
    <t>8.18.8</t>
  </si>
  <si>
    <t>8.18.9</t>
  </si>
  <si>
    <t>8.18.10</t>
  </si>
  <si>
    <t>PAÑETES</t>
  </si>
  <si>
    <t>PAÑETES SOBRE MUROS</t>
  </si>
  <si>
    <t>9.1.1</t>
  </si>
  <si>
    <t>FILOS Y DILATACIONES EN PAÑETE</t>
  </si>
  <si>
    <t>9.1.2</t>
  </si>
  <si>
    <t>PAÑETE IMPERMEABILIZADO S/MUROS 1:3.</t>
  </si>
  <si>
    <t>9.1.3</t>
  </si>
  <si>
    <t>PAÑETE IMPERMEABILIZADO S/MUROS 1:4.</t>
  </si>
  <si>
    <t>9.1.4</t>
  </si>
  <si>
    <t>PAÑETE LISO CULATAS 1:3</t>
  </si>
  <si>
    <t>9.1.5</t>
  </si>
  <si>
    <t>PAÑETE LISO CULATAS 1:4</t>
  </si>
  <si>
    <t>9.1.6</t>
  </si>
  <si>
    <t>PAÑETE LISO CULATAS 1:5</t>
  </si>
  <si>
    <t>9.1.7</t>
  </si>
  <si>
    <t>PAÑETE LISO SOBRE MUROS 1:4</t>
  </si>
  <si>
    <t>9.1.8</t>
  </si>
  <si>
    <t>PAÑETE LISO SOBRE MUROS 1:5</t>
  </si>
  <si>
    <t>9.1.9</t>
  </si>
  <si>
    <t>PAÑETE RUSTICO SOBRE MUROS 1:5</t>
  </si>
  <si>
    <t>9.1.10</t>
  </si>
  <si>
    <t>RESANES GENERALES</t>
  </si>
  <si>
    <t>PAÑETES BAJO PLACAS</t>
  </si>
  <si>
    <t>9.2.1</t>
  </si>
  <si>
    <t>PAÑETE BAJO MALLA 1:3</t>
  </si>
  <si>
    <t>9.2.2</t>
  </si>
  <si>
    <t>PAÑETE BAJO MALLA 1:4</t>
  </si>
  <si>
    <t>9.2.3</t>
  </si>
  <si>
    <t>PAÑETE BAJO MALLA 1:5</t>
  </si>
  <si>
    <t>9.2.4</t>
  </si>
  <si>
    <t>PAÑETE LISO BAJO PLACAS 1:4</t>
  </si>
  <si>
    <t>9.2.5</t>
  </si>
  <si>
    <t>PAÑETE LISO BAJO PLACAS 1:5</t>
  </si>
  <si>
    <t>9.2.6</t>
  </si>
  <si>
    <t>PAÑETE RUSTICO BAJO PLACAS 1:5</t>
  </si>
  <si>
    <t>PISOS</t>
  </si>
  <si>
    <t>BASES PISOS Y AFINADOS</t>
  </si>
  <si>
    <t>10.1.1</t>
  </si>
  <si>
    <t>AFINADO ENDURECIDO MORTERO 1:3 H=4</t>
  </si>
  <si>
    <t>10.1.2</t>
  </si>
  <si>
    <t>AFINADO IMPERMEABILIZADO MORTERO 1:3 H=4</t>
  </si>
  <si>
    <t>10.1.3</t>
  </si>
  <si>
    <t>AFINADO PISOS VINISOL MORTERO 1:4 H=4 CM</t>
  </si>
  <si>
    <t>10.1.4</t>
  </si>
  <si>
    <t>AFINADO TERRAZAS MORTERO 1:4 H=8 CM</t>
  </si>
  <si>
    <t>10.1.5</t>
  </si>
  <si>
    <t>CEMENTO ESMALTADO MORTERO 1:4 H=1.5 CM</t>
  </si>
  <si>
    <t>10.1.6</t>
  </si>
  <si>
    <t>CONCRETO ESCOBEADO H = 0.10. 2500 PSI</t>
  </si>
  <si>
    <t>ACABADOS PISOS</t>
  </si>
  <si>
    <t>10.2.1</t>
  </si>
  <si>
    <t>ADOQUIN CONCRETO PEATONAL 6 CM (SUMINISTRO E INSTALACIÓN)</t>
  </si>
  <si>
    <t>10.2.2</t>
  </si>
  <si>
    <t>ADOQUIN ECOLÓGICO (SUMINISTRO E INSTALACIÓN)</t>
  </si>
  <si>
    <t>10.2.3</t>
  </si>
  <si>
    <t>10.2.4</t>
  </si>
  <si>
    <t>10.2.5</t>
  </si>
  <si>
    <t>ADOQUIN GRES 10X20X5.5 MOORE Ó SIMILAR (SUMINISTRO E INSTALACIÓN)</t>
  </si>
  <si>
    <t>10.2.6</t>
  </si>
  <si>
    <t>ADOQUIN LADRILLO MACIZO STA/FE Ó SIMILAR (SUMINISTRO E INSTALACIÓN)</t>
  </si>
  <si>
    <t>10.2.7</t>
  </si>
  <si>
    <t>10.2.8</t>
  </si>
  <si>
    <t>PISO EN GRAVILLA LAVADA</t>
  </si>
  <si>
    <t>10.2.9</t>
  </si>
  <si>
    <t>10.2.10</t>
  </si>
  <si>
    <t>PISOPACK VINILO COMERCIAL 2 MM (SUMINISTRO E INSTALACIÓN)</t>
  </si>
  <si>
    <t>10.2.11</t>
  </si>
  <si>
    <t>10.2.12</t>
  </si>
  <si>
    <t>TABLETA NATURAL 20 X 10 MOORE O EQUIVALENTE (SUMINISTRO E INSTALACIÓN)</t>
  </si>
  <si>
    <t>10.2.13</t>
  </si>
  <si>
    <t>10.2.14</t>
  </si>
  <si>
    <t>TABLON NATURAL 1/4-26-8 MOORE O EQUIVALENTE (SUMINISTRO E INSTALACIÓN)</t>
  </si>
  <si>
    <t>10.2.15</t>
  </si>
  <si>
    <t>10.2.16</t>
  </si>
  <si>
    <t>10.2.17</t>
  </si>
  <si>
    <t>SUMINISTRO E INSTALACION DE BALDOSA CERAMICA ANTIDESLIZANTE EN DUROPISO 33X33</t>
  </si>
  <si>
    <t>10.2.18</t>
  </si>
  <si>
    <t>PISO GOMA DE 8 MM  TRAFICO PESADO (SUMINISTRO E INSTALACIÓN)</t>
  </si>
  <si>
    <t>10.2.19</t>
  </si>
  <si>
    <t>GUARDAESCOBAS</t>
  </si>
  <si>
    <t>10.3.1</t>
  </si>
  <si>
    <t>GUARDAESCOBA EN CEMENTO MORTERO 1:4 (SUMINISTRO E INSTALACIÓN)</t>
  </si>
  <si>
    <t>10.3.2</t>
  </si>
  <si>
    <t>10.3.3</t>
  </si>
  <si>
    <t>GUARDAESCOBA EN GRAVILLA LAVADA (SUMINISTRO E INSTALACIÓN)</t>
  </si>
  <si>
    <t>10.3.4</t>
  </si>
  <si>
    <t>GUARDAESCOBA EN VINISOL (SUMINISTRO E INSTALACIÓN)</t>
  </si>
  <si>
    <t>10.3.5</t>
  </si>
  <si>
    <t>MEDIA CAÑA EN CEMENTO MORTERO 1:3</t>
  </si>
  <si>
    <t>10.3.6</t>
  </si>
  <si>
    <t>MEDIA CAÑA EN GRANITO H = 0.10 M</t>
  </si>
  <si>
    <t>10.3.7</t>
  </si>
  <si>
    <t>MEDIA CAÑA EN GRAVILLA LAVADA (SUMINISTRO E INSTALACIÓN)</t>
  </si>
  <si>
    <t>10.3.8</t>
  </si>
  <si>
    <t>GUARDAESCOBA EN TABLETA DE GRES SAHARA (SUMINISTRO E INSTALACIÓN)</t>
  </si>
  <si>
    <t>GRADAS</t>
  </si>
  <si>
    <t>10.4.1</t>
  </si>
  <si>
    <t>AFINADO ENDURECIDO PASOS ESCALERA MORTERO 1:3</t>
  </si>
  <si>
    <t>10.4.2</t>
  </si>
  <si>
    <t>CONCRETO BASE GRADAS DE 0.30 - 3000 PSI</t>
  </si>
  <si>
    <t>10.4.3</t>
  </si>
  <si>
    <t>GRADAS EN GRANITO PULIDO DE 0.30</t>
  </si>
  <si>
    <t>10.4.4</t>
  </si>
  <si>
    <t>GRADAS EN GRAVILLA LAVADA DE 0.30</t>
  </si>
  <si>
    <t>10.4.5</t>
  </si>
  <si>
    <t>GRADAS EN TABLETA GRES Y GRAVILLA 0.30</t>
  </si>
  <si>
    <t>10.4.6</t>
  </si>
  <si>
    <t>GRADAS TABLETA GRES 0.30. MORTERO 1:4</t>
  </si>
  <si>
    <t>CENEFAS, DILATACIONES Y PIRLANES</t>
  </si>
  <si>
    <t>10.5.1</t>
  </si>
  <si>
    <t>CENEFAS EN CONCRETO DE 0.30 - 3000 PSI</t>
  </si>
  <si>
    <t>10.5.2</t>
  </si>
  <si>
    <t>CENEFAS EN GRANITO PULIDO DE 0.25</t>
  </si>
  <si>
    <t>10.5.3</t>
  </si>
  <si>
    <t>DILATACIONES LADRILLO 0.25 MORTERO 1:4</t>
  </si>
  <si>
    <t>10.5.4</t>
  </si>
  <si>
    <t>PIRLAN DE ALUMINIO (SUMINISTRO E INSTALACIÓN)</t>
  </si>
  <si>
    <t>10.5.5</t>
  </si>
  <si>
    <t>10.5.6</t>
  </si>
  <si>
    <t>10.5.7</t>
  </si>
  <si>
    <t>BALDOSA DE GRANO MONOCAPA PARA ESCALERA</t>
  </si>
  <si>
    <t>10.5.8</t>
  </si>
  <si>
    <t>10.5.9</t>
  </si>
  <si>
    <t>CUBIERTAS E IMPERMEABILIZACIONES</t>
  </si>
  <si>
    <t>IMPERMEABILIZACIONES Y AISLAMIENTOS</t>
  </si>
  <si>
    <t>11.1.1</t>
  </si>
  <si>
    <t>11.1.2</t>
  </si>
  <si>
    <t>11.1.3</t>
  </si>
  <si>
    <t>IMPERMEABILIZACION CANALES MANTO ASFALTICO Y FOIL ALUMINIO</t>
  </si>
  <si>
    <t>11.1.5</t>
  </si>
  <si>
    <t>MEDIA CAÑA EN  MORTERO 1:3 PARA CUBIERTAS</t>
  </si>
  <si>
    <t>11.1.6</t>
  </si>
  <si>
    <t>SUMINISTRO E INSTALACION DE MANTO ASFALTICO 2.8 A 3.00 MM</t>
  </si>
  <si>
    <t>11.1.7</t>
  </si>
  <si>
    <t>CUBIERTAS</t>
  </si>
  <si>
    <t>11.2.1</t>
  </si>
  <si>
    <t>ENTRAMADO TEJA DE BARRO</t>
  </si>
  <si>
    <t>11.2.2</t>
  </si>
  <si>
    <t>ENTRAMADO TEJA ONDULADA</t>
  </si>
  <si>
    <t>11.2.3</t>
  </si>
  <si>
    <t>TEJA DE BARRO TIPO MOORE</t>
  </si>
  <si>
    <r>
      <rPr>
        <sz val="4.5"/>
        <color rgb="FF000000"/>
        <rFont val="Arial"/>
        <family val="2"/>
      </rPr>
      <t>KG</t>
    </r>
  </si>
  <si>
    <t>11.2.5</t>
  </si>
  <si>
    <t>11.2.6</t>
  </si>
  <si>
    <t>SUMINISTRO E INSTALACION DE CABALLETE UPVC</t>
  </si>
  <si>
    <t>ACCESORIOS Y OTROS</t>
  </si>
  <si>
    <t>11.3.1</t>
  </si>
  <si>
    <t>BAJANTE LAMINA GALVANIZADA 12 X 6 - CAL. 20</t>
  </si>
  <si>
    <t>11.3.2</t>
  </si>
  <si>
    <t>11.3.3</t>
  </si>
  <si>
    <t>11.3.4</t>
  </si>
  <si>
    <t>11.3.5</t>
  </si>
  <si>
    <t>11.3.6</t>
  </si>
  <si>
    <t>11.3.7</t>
  </si>
  <si>
    <t>SUMINISTRO E INSTALACION DE FLANCHE LAMINA GALVANIZADA CL. 20  -  DS=20 CM.</t>
  </si>
  <si>
    <t>11.3.8</t>
  </si>
  <si>
    <t>SUMINISTRO E INSTALACION DE FLANCHE LAMINA GALVANIZADA CL. 20  -  DS=30 CM.</t>
  </si>
  <si>
    <t>11.3.9</t>
  </si>
  <si>
    <t>SUMINISTRO E INSTALACION DE FLANCHE LAMINA GALVANIZADA CL. 20  -  DS=50 CM.</t>
  </si>
  <si>
    <t>11.3.10</t>
  </si>
  <si>
    <t>SUMINISTRO E INSTALACION DE FLANCHE LAMINA GALVANIZADA CL. 20  -  DS=80 CM.</t>
  </si>
  <si>
    <t>11.3.11</t>
  </si>
  <si>
    <t>SUMINISTRO E INSTALACION DE TRAGANTE DE CUPULA Ø 3"</t>
  </si>
  <si>
    <t>11.3.12</t>
  </si>
  <si>
    <t>SUMINISTRO E INSTALACION DE TRAGANTE DE CUPULA Ø 4"</t>
  </si>
  <si>
    <t>11.3.13</t>
  </si>
  <si>
    <t>SUMINISTRO E INSTALACION DE TRAGANTE DE CUPULA Ø 6"</t>
  </si>
  <si>
    <t>11.3.14</t>
  </si>
  <si>
    <t>11.3.15</t>
  </si>
  <si>
    <t>SUMINISTRO E INSTALACION DE BAJANTE A.LL. PVC Ø 4" (INC. ACCESORIOS)</t>
  </si>
  <si>
    <t>11.3.16</t>
  </si>
  <si>
    <t>CARPINTERIA DE METÁLICA</t>
  </si>
  <si>
    <t>CARPINTERIA EN ALUMINIO</t>
  </si>
  <si>
    <t>12.1.5</t>
  </si>
  <si>
    <t>VENTANAS SERIE 3831/5020 ALUMINIO (SUMINISTRO E INSTALACIÓN)</t>
  </si>
  <si>
    <t>12.1.6</t>
  </si>
  <si>
    <t>VENTANAS SERIE 5020 ALUMINIO (SUMINISTRO E INSTALACIÓN)</t>
  </si>
  <si>
    <t>12.1.7</t>
  </si>
  <si>
    <t>VENTANAS SERIE 8025 ALUMINIO (SUMINISTRO E INSTALACIÓN)</t>
  </si>
  <si>
    <t>12.1.8</t>
  </si>
  <si>
    <t>CARPINTERIA EN LAMINA</t>
  </si>
  <si>
    <t>12.2.1</t>
  </si>
  <si>
    <t>CAJAS CONTADORES AGUA (SUMINISTRO E INSTALACIÓN)</t>
  </si>
  <si>
    <t>12.2.4</t>
  </si>
  <si>
    <t>SUMINISTRO E INSTALACION DE REJAS LAMINA (ANTIC - ESMALTE)</t>
  </si>
  <si>
    <t>12.2.5</t>
  </si>
  <si>
    <t>SUMINISTRO E INSTALACION DE REJILLAS PISO Ø 30 CM</t>
  </si>
  <si>
    <t>12.2.7</t>
  </si>
  <si>
    <t>12.2.8</t>
  </si>
  <si>
    <r>
      <rPr>
        <sz val="4.5"/>
        <color rgb="FF000000"/>
        <rFont val="Arial"/>
        <family val="2"/>
      </rPr>
      <t>JG</t>
    </r>
  </si>
  <si>
    <t>ENCHAPES</t>
  </si>
  <si>
    <t>ENCHAPE SOBRE MUROS</t>
  </si>
  <si>
    <t>13.1.1</t>
  </si>
  <si>
    <t>13.1.2</t>
  </si>
  <si>
    <t>ENCHAPE PARED 20 X 25 - (INCLUYE WIN EN ALUMINIO) (SUMINISTRO E INSTALACIÓN)</t>
  </si>
  <si>
    <t>13.1.3</t>
  </si>
  <si>
    <t>ENCHAPE PARED 25 X 25 - (INCLUYE WIN EN ALUMINIO) (SUMINISTRO E INSTALACIÓN)</t>
  </si>
  <si>
    <t>13.1.4</t>
  </si>
  <si>
    <t>ENCHAPE PARED 20 X 30 - (INCLUYE WIN EN ALUMINIO) (SUMINISTRO E INSTALACIÓN)</t>
  </si>
  <si>
    <t>13.1.5</t>
  </si>
  <si>
    <t>ENCHAPE PARED 25 X 35 - (INCLUYE WIN EN ALUMINIO) (SUMINISTRO E INSTALACIÓN)</t>
  </si>
  <si>
    <t>ENCHAPE SOBRE MESONES</t>
  </si>
  <si>
    <t>13.2.1</t>
  </si>
  <si>
    <t>13.2.2</t>
  </si>
  <si>
    <t>GRANITO PULIDO MESONES LABORATORIOS -  B =  60 CM. (SUMINISTRO E INSTALACIÓN)</t>
  </si>
  <si>
    <t>13.2.3</t>
  </si>
  <si>
    <t>GRANITO PULIDO MESONES LAVAMANOS -  B =  40 CM. (SUMINISTRO E INSTALACIÓN)</t>
  </si>
  <si>
    <t>13.2.4</t>
  </si>
  <si>
    <t>GRANITO PULIDO MESONES LAVAMANOS -  B =  60 CM. (SUMINISTRO E INSTALACIÓN)</t>
  </si>
  <si>
    <t>13.2.5</t>
  </si>
  <si>
    <t>GRANITO PULIDO MESONES  B = 60 CM INCLUYE SALPICADERO Y FALDÓN</t>
  </si>
  <si>
    <t>VARIOS - ENCHAPES</t>
  </si>
  <si>
    <t>13.3.1</t>
  </si>
  <si>
    <t>SUMINISTRO E INSTALACION DE BLOQUES DE VIDRIO VITROLUX PARALLEL 20 X 20.</t>
  </si>
  <si>
    <t>13.3.2</t>
  </si>
  <si>
    <t>13.3.3</t>
  </si>
  <si>
    <t>ILUMINACION</t>
  </si>
  <si>
    <t>SUMINISTRO E INSTALACION DE LUMINARIAS</t>
  </si>
  <si>
    <t>14.1.3</t>
  </si>
  <si>
    <t>SUMINISTRO DE  LUMINARIA HERMETICA LED 2X18W CON DRIVER DE EMERGENCIA</t>
  </si>
  <si>
    <t>14.1.23</t>
  </si>
  <si>
    <t>SUMINISTRO, TRANSPORTE E INSTALACIÓN DE PANEL LED 40W - 30X120CM</t>
  </si>
  <si>
    <t>ALUMBRADO ORNAMENTAL EXTERIORES</t>
  </si>
  <si>
    <t>14.2.1</t>
  </si>
  <si>
    <t>SALIDA PARA ILUMINACION EXTERIOR</t>
  </si>
  <si>
    <t>14.2.3</t>
  </si>
  <si>
    <t>14.2.4</t>
  </si>
  <si>
    <t>14.2.6</t>
  </si>
  <si>
    <t>SUMINISTRO E INSTALACION DE PANEL LED 40W - 30X120CM</t>
  </si>
  <si>
    <t>14.2.7</t>
  </si>
  <si>
    <t>SUMINISTRO, TRANSPORTE E INSTALACIÓN DE PANEL LED  CIRCULAR DE 25W</t>
  </si>
  <si>
    <t>APARATOS SANITARIOS Y ACCESORIOS</t>
  </si>
  <si>
    <t>APARATOS SANITARIOS</t>
  </si>
  <si>
    <t>15.1.1</t>
  </si>
  <si>
    <t>DUCHA MEZCLADOR CALYPSO, PISCIS O EQUIVALENTE (SUM E INSTALACION)</t>
  </si>
  <si>
    <t>15.1.2</t>
  </si>
  <si>
    <t>15.1.3</t>
  </si>
  <si>
    <t>15.1.4</t>
  </si>
  <si>
    <t>15.1.5</t>
  </si>
  <si>
    <t>15.1.7</t>
  </si>
  <si>
    <t>15.1.8</t>
  </si>
  <si>
    <t>SUMINISTRO E INSTALACION DE SANITARIO INFANTIL Y ACOPLE</t>
  </si>
  <si>
    <t>15.1.10</t>
  </si>
  <si>
    <t>SUMINISTRO E INSTALACION SANITARIO DE TANQUE AVANTI Y ACOPLE</t>
  </si>
  <si>
    <t>15.1.11</t>
  </si>
  <si>
    <t>SUMINISTRO E INSTALACION DE SANITARIO DE TANQUE ACUACER Y ACOPLE</t>
  </si>
  <si>
    <t>15.1.12</t>
  </si>
  <si>
    <t>15.1.13</t>
  </si>
  <si>
    <t>15.1.14</t>
  </si>
  <si>
    <t>SUMINISTRO E INSTALACION GRIFERIA PARA LAVAMANOS INSTITUCIONAL TIPO PUSH</t>
  </si>
  <si>
    <t>15.1.15</t>
  </si>
  <si>
    <t>15.1.16</t>
  </si>
  <si>
    <t>SUMINISTRO E INSTALACION GRIFERIA LAVAPLATOS PRISMA SOBREPONER</t>
  </si>
  <si>
    <t>15.1.17</t>
  </si>
  <si>
    <t>15.1.18</t>
  </si>
  <si>
    <t>15.1.19</t>
  </si>
  <si>
    <t>SUMINISTRO E INSTALACION CALENTADOR DE PASO ELECTRICO 10 LTS.</t>
  </si>
  <si>
    <t>ACCESORIOS</t>
  </si>
  <si>
    <t>15.2.1</t>
  </si>
  <si>
    <t>JG</t>
  </si>
  <si>
    <t>15.2.2</t>
  </si>
  <si>
    <t>15.2.3</t>
  </si>
  <si>
    <t>15.2.4</t>
  </si>
  <si>
    <t>15.2.5</t>
  </si>
  <si>
    <t>PAPELERA ACUACER (SUM E INSTALACION)</t>
  </si>
  <si>
    <t>15.2.6</t>
  </si>
  <si>
    <t>REJILLA CON SOSCO 3 X 2" (SUM E INSTALACION)</t>
  </si>
  <si>
    <t>15.2.7</t>
  </si>
  <si>
    <t>REJILLA PLASTICA 3 X 2" (SUM E INSTALACION)</t>
  </si>
  <si>
    <t>15.2.8</t>
  </si>
  <si>
    <t>REJILLA SIFON 20 X 20" (SUM E INSTALACION)</t>
  </si>
  <si>
    <t>15.2.9</t>
  </si>
  <si>
    <t>REJILLA SIFON S 4.5 X 3.5" (SUM E INSTALACION)</t>
  </si>
  <si>
    <t>15.2.10</t>
  </si>
  <si>
    <t>REJILLA VENTILACION 15 X 15 (SUM E INSTALACION)</t>
  </si>
  <si>
    <t>15.2.11</t>
  </si>
  <si>
    <t>REJILLA VENTILACION 20 X 20 (SUM E INSTALACION)</t>
  </si>
  <si>
    <t>15.2.12</t>
  </si>
  <si>
    <t>TAPARREGISTRO 15 X 15 (SUM E INSTALACION)</t>
  </si>
  <si>
    <t>15.2.13</t>
  </si>
  <si>
    <t>TAPARREGISTRO 20 X 20 (SUM E INSTALACION)</t>
  </si>
  <si>
    <t>15.2.14</t>
  </si>
  <si>
    <t>OTROS - APARATOS SANITARIOS Y ACCESORIOS</t>
  </si>
  <si>
    <t>15.2.15</t>
  </si>
  <si>
    <t>LLAVE INDIVIDUAL LAVAMANOS (SUM E INSTALACION)</t>
  </si>
  <si>
    <t>15.2.16</t>
  </si>
  <si>
    <t>LLAVE TERMINAL CROMADA Ø 1/2" (SUM E INSTALACION)</t>
  </si>
  <si>
    <t>15.2.17</t>
  </si>
  <si>
    <t>15.2.18</t>
  </si>
  <si>
    <t>15.2.19</t>
  </si>
  <si>
    <t>15.2.20</t>
  </si>
  <si>
    <t>VALVULA LAVADERO 2" (SUM E INSTALACION)</t>
  </si>
  <si>
    <t>15.4.2</t>
  </si>
  <si>
    <t>SUMINISTRO E INSTALACIÓN DUCHA SENCILLA PISCIS O SIMILAR</t>
  </si>
  <si>
    <t>15.4.3</t>
  </si>
  <si>
    <t>DUCHA TELEFONO PARA PREESCOLAR</t>
  </si>
  <si>
    <t>15.4.4</t>
  </si>
  <si>
    <t>POCETA DE ASEO PREFABRICADA</t>
  </si>
  <si>
    <t>CIELOS RASOS Y DIVISIONES</t>
  </si>
  <si>
    <t>CIELOS RASOS</t>
  </si>
  <si>
    <t>16.1.1</t>
  </si>
  <si>
    <t>16.1.2</t>
  </si>
  <si>
    <t>CIELO RASO DURACUSTIC 5/8"</t>
  </si>
  <si>
    <t>16.1.3</t>
  </si>
  <si>
    <t>16.1.4</t>
  </si>
  <si>
    <t>16.1.5</t>
  </si>
  <si>
    <t>SUMINISTRO E INSTALACIÓN LISTON M.H. PEINE MONO</t>
  </si>
  <si>
    <t>DIVISIONES</t>
  </si>
  <si>
    <t>16.2.1</t>
  </si>
  <si>
    <t>16.2.2</t>
  </si>
  <si>
    <t>PINTURA</t>
  </si>
  <si>
    <t>PINTURA SOBRE MAMPOSTERIA</t>
  </si>
  <si>
    <t>17.1.1</t>
  </si>
  <si>
    <t>SUMINISTRO E INSTALACION DE ESTUCO SOBRE PAÑETE</t>
  </si>
  <si>
    <t>17.1.2</t>
  </si>
  <si>
    <t>SUMINISTRO E INSTALACION DE PINTURA EN VINILO TIPO 1 MUROS INTERIORES 3 MANOS</t>
  </si>
  <si>
    <t>17.1.3</t>
  </si>
  <si>
    <t>FILOS Y DILATACIONES EN PINTURA</t>
  </si>
  <si>
    <t>17.1.4</t>
  </si>
  <si>
    <t>SUMINISTRO E INSTALACION DE PINTURA EN VINILO TIPO 1 S/PAÑETE - 2 MANOS</t>
  </si>
  <si>
    <t>17.1.5</t>
  </si>
  <si>
    <t>SUMINISTRO E INSTALACION DE VINILO BAJO PLACA  -  2 MANOS</t>
  </si>
  <si>
    <t>17.1.6</t>
  </si>
  <si>
    <t>SUMINISTRO E INSTALACION DE PINTURA MAGNETICA NEGRA</t>
  </si>
  <si>
    <t>PINTURA SOBRE METAL</t>
  </si>
  <si>
    <t>17.2.1</t>
  </si>
  <si>
    <t>SUMINISTRO E INSTALACION DE ANTICORROSIVO S/LAMINA  LLENA</t>
  </si>
  <si>
    <t>17.2.2</t>
  </si>
  <si>
    <t>SUMINISTRO E INSTALACION DE ANTICORROSIVO S/LAMINA LINEAL</t>
  </si>
  <si>
    <t>17.2.3</t>
  </si>
  <si>
    <t>SUMINISTRO E INSTALACION DE ESMALTE  S/ LAMINA  LLENA</t>
  </si>
  <si>
    <t>17.2.4</t>
  </si>
  <si>
    <t>SUMINISTRO E INSTALACION DE ESMALTE  S/ LAMINA LINEAL</t>
  </si>
  <si>
    <t>17.2.5</t>
  </si>
  <si>
    <t>SUMINISTRO E INSTALACION DE ESMALTE  S/ MARCOS LAMINA</t>
  </si>
  <si>
    <t>17.2.6</t>
  </si>
  <si>
    <t>SUMINISTRO E INSTALACION DE WASH-PRIMER S/ALUMINIO</t>
  </si>
  <si>
    <t>17.2.7</t>
  </si>
  <si>
    <t>SUMINISTRO E INSTALACION DE RECUBRIMIENTO PINTURA INTUMESCENTE</t>
  </si>
  <si>
    <t>VARIOS - PINTURA</t>
  </si>
  <si>
    <t>17.3.1</t>
  </si>
  <si>
    <t>SUMINISTRO E INSTALACION COLORPLAST FACHADA</t>
  </si>
  <si>
    <t>17.3.2</t>
  </si>
  <si>
    <t>17.3.3</t>
  </si>
  <si>
    <t>SUMINISTRO E INSTALACION DEMARCACION CON MARMOLINA</t>
  </si>
  <si>
    <t>17.3.4</t>
  </si>
  <si>
    <t>ESGRAFIADO FACHADA</t>
  </si>
  <si>
    <t>17.3.5</t>
  </si>
  <si>
    <t>SUMINISTRO Y APLICACIÓN DE LINEAS TRAFICO A=0.10</t>
  </si>
  <si>
    <t>17.3.6</t>
  </si>
  <si>
    <t>SUMINISTRO E INSTALACION SILCOPLAST FACHADA</t>
  </si>
  <si>
    <t>17.3.7</t>
  </si>
  <si>
    <t>17.3.8</t>
  </si>
  <si>
    <t>SUMINISTRO E INSTALACION DE PINTURA KORAZA PARA FACHADAS</t>
  </si>
  <si>
    <t>17.3.9</t>
  </si>
  <si>
    <t>SUMINISTRO E INSTALACION DE PINTURA EN VINILO TIPO 1 MUROS INTERIORES 3 MANO</t>
  </si>
  <si>
    <t>17.3.10</t>
  </si>
  <si>
    <t>SUMINISTRO Y APLICACIÓN DE PINTURA POLIURETANO</t>
  </si>
  <si>
    <t>17.3.11</t>
  </si>
  <si>
    <t>SUMINISTRO Y APLICACIÓN DE PINTURA TUBERIAS PVC SANITARIA 1/2"- 1 1/2"</t>
  </si>
  <si>
    <t>17.3.12</t>
  </si>
  <si>
    <t>SUMINISTRO Y APLICACIÓN DE PINTURA TUBERIAS PVC SANITARIA 2"- 3"</t>
  </si>
  <si>
    <t>17.3.13</t>
  </si>
  <si>
    <t>SUMINISTRO Y APLICACIÓN DE PINTURA TUBERIAS PVC SANITARIA 4"- 6"</t>
  </si>
  <si>
    <t>CERRADURAS Y VIDRIOS</t>
  </si>
  <si>
    <t>CERRADURAS</t>
  </si>
  <si>
    <t>18.1.1</t>
  </si>
  <si>
    <t>18.1.2</t>
  </si>
  <si>
    <t>18.1.3</t>
  </si>
  <si>
    <t>18.1.4</t>
  </si>
  <si>
    <t>HERRAJES</t>
  </si>
  <si>
    <t>18.2.1</t>
  </si>
  <si>
    <t>SUMINISTRO E INSTALACION BISAGRA DE VAIVEN</t>
  </si>
  <si>
    <t>VIDRIOS Y ESPEJOS</t>
  </si>
  <si>
    <t>18.3.1</t>
  </si>
  <si>
    <t>SUMINISTRO E INSTALACION ESPEJO CRISTAL 4 MM - BISELADO 2 CM</t>
  </si>
  <si>
    <t>18.3.2</t>
  </si>
  <si>
    <t>SUMINISTRO E INSTALACION VIDRIO CRISTAL TEMPLADO INCOLORO - 6 MM</t>
  </si>
  <si>
    <t>18.3.3</t>
  </si>
  <si>
    <t>SUMINISTRO E INSTALACION VIDRIO CRISTAL TEMPLADO INCOLORO - 10 MM</t>
  </si>
  <si>
    <t>18.3.4</t>
  </si>
  <si>
    <t>SUMINISTRO E INSTALACION DE VIDRIO DE SEGURIDAD LAMINADO 3+3</t>
  </si>
  <si>
    <t>OBRAS EXTERIORES</t>
  </si>
  <si>
    <t>ZONAS DURAS Y PLAZOLETAS</t>
  </si>
  <si>
    <t>19.1.1</t>
  </si>
  <si>
    <t>19.1.2</t>
  </si>
  <si>
    <t>19.1.3</t>
  </si>
  <si>
    <t>ADOQUIN DE GRES MOORE  -  10 X 20 X 5.5</t>
  </si>
  <si>
    <t>19.1.4</t>
  </si>
  <si>
    <t>BASE ASFALTO MDCI 1350 - E = 7 CM</t>
  </si>
  <si>
    <t>19.1.5</t>
  </si>
  <si>
    <t>CONCRETO ESCOBEADO PARA ANDENES O RAMPAS H = 10 CM - 3000 PSI CERTIFICADO</t>
  </si>
  <si>
    <t>19.1.6</t>
  </si>
  <si>
    <t>JUNTAS DILATACION ASFALTO</t>
  </si>
  <si>
    <t>19.1.7</t>
  </si>
  <si>
    <t>19.1.8</t>
  </si>
  <si>
    <t>19.1.9</t>
  </si>
  <si>
    <t>19.1.10</t>
  </si>
  <si>
    <t>19.1.11</t>
  </si>
  <si>
    <t>RECUBRIMIENTO SINTETICO PLEXIPAVE</t>
  </si>
  <si>
    <t>19.1.12</t>
  </si>
  <si>
    <t>RODADURA B-1350. 2.5 CMS</t>
  </si>
  <si>
    <t>19.1.13</t>
  </si>
  <si>
    <t>BASE ESTABILIZADA  B-600  -  CEMENTO 5%</t>
  </si>
  <si>
    <t>19.1.14</t>
  </si>
  <si>
    <t>RODADURA B-1350  -  E= 10 CM</t>
  </si>
  <si>
    <t>19.1.15</t>
  </si>
  <si>
    <t>19.1.16</t>
  </si>
  <si>
    <t>19.1.18</t>
  </si>
  <si>
    <t>CERRAMIENTOS Y MOBILIARIO URBANO</t>
  </si>
  <si>
    <t>19.2.1</t>
  </si>
  <si>
    <t>SUMINISTRO E INSTALACION CERRAMIENTO TUBO Y MALLA ONDULADA</t>
  </si>
  <si>
    <t>19.2.2</t>
  </si>
  <si>
    <t>SUMINISTRO E INSTALACION PORTON EN  TUBO Y MALLA ONDULADA</t>
  </si>
  <si>
    <t>19.2.6</t>
  </si>
  <si>
    <t>19.2.9</t>
  </si>
  <si>
    <t>19.2.10</t>
  </si>
  <si>
    <t>SUMINISTRO E INSTALACIÓN JUEGOS INFANTILES MODULO TIPO  3</t>
  </si>
  <si>
    <t>19.2.11</t>
  </si>
  <si>
    <t>SUMINISTRO E INSTALACIÓN JUEGOS INFANTILES MODULO TIPO  3A</t>
  </si>
  <si>
    <t>19.2.12</t>
  </si>
  <si>
    <t>SUMINISTRO E INSTALACIÓN JUEGOS INFANTILES MODULO 5A COLUMPIOS DOS PUESTOS</t>
  </si>
  <si>
    <t>19.2.13</t>
  </si>
  <si>
    <t>DESMONTE Y REINSTALACIÓN JUEGOS INFANTILES TIPO M-3</t>
  </si>
  <si>
    <t>ZONAS VERDES</t>
  </si>
  <si>
    <t>19.3.1</t>
  </si>
  <si>
    <t>ARBOLES</t>
  </si>
  <si>
    <t>19.3.2</t>
  </si>
  <si>
    <t>JARDINERAS</t>
  </si>
  <si>
    <t>19.3.3</t>
  </si>
  <si>
    <t>JARDINES ORNAMENTALES</t>
  </si>
  <si>
    <t>19.3.4</t>
  </si>
  <si>
    <t>PRADIZACION JARDINES (INC. TIERRA NEGRA)</t>
  </si>
  <si>
    <t>19.3.5</t>
  </si>
  <si>
    <t>TIERRA NEGRA PARA EMPRADIZACIÓN</t>
  </si>
  <si>
    <t>OTROS - ZONAS EXTERIORES</t>
  </si>
  <si>
    <t>19.4.1</t>
  </si>
  <si>
    <t>CUNETA TRAPEZOIDAL 3000 PSI RFZO. H:20 - B:30 - B:20 (INC. BASE EN RECEBO)</t>
  </si>
  <si>
    <t>19.4.2</t>
  </si>
  <si>
    <t>CANAL EN CONCRETO CON LADRILLO REJILLA SECCION   ,20 X ,40</t>
  </si>
  <si>
    <t>19.4.3</t>
  </si>
  <si>
    <t>CAÑUELA TIPO A120 (SUMINISTRO E INSTALACIÓN. INCLUYE 3CM MORTERO 1:5).</t>
  </si>
  <si>
    <t>19.4.4</t>
  </si>
  <si>
    <t>ROCERIA Y LIMPIEZA DE VEGETACION</t>
  </si>
  <si>
    <t>19.4.5</t>
  </si>
  <si>
    <t>BORDILLO EN CONCRETO H=10 CMS</t>
  </si>
  <si>
    <t>19.4.6</t>
  </si>
  <si>
    <t>CONCRETO ESCOBEADO PARA ANDENES O RAMPAS H= 5 CMS - 3000 PSI</t>
  </si>
  <si>
    <t>19.4.7</t>
  </si>
  <si>
    <t>CUNETA EN CONCRETO DE 3,000 PSI DESARROLLO 80 CM E=8 CM</t>
  </si>
  <si>
    <t>19.4.9</t>
  </si>
  <si>
    <t>19.4.10</t>
  </si>
  <si>
    <t>ASEO Y VARIOS</t>
  </si>
  <si>
    <t>ASEO Y LIMPIEZA</t>
  </si>
  <si>
    <t>20.1.1</t>
  </si>
  <si>
    <t>ASEO GENERAL</t>
  </si>
  <si>
    <t>20.1.2</t>
  </si>
  <si>
    <t>20.1.3</t>
  </si>
  <si>
    <t>LAVADO Y LIMPIEZA DE MUROS INTERIORES EN LADRILLO A LA VISTA.  INCLUYE SIKARINSE</t>
  </si>
  <si>
    <t>20.1.4</t>
  </si>
  <si>
    <t>LIMPIEZA DE CANALES Y BAJANTES</t>
  </si>
  <si>
    <t>20.1.5</t>
  </si>
  <si>
    <t>SONDEO Y REVISIÓN DE DESAGUES</t>
  </si>
  <si>
    <t>20.1.6</t>
  </si>
  <si>
    <t>LIMPIEZA DE CAJAS DE INSPECCIÓN</t>
  </si>
  <si>
    <t>20.1.7</t>
  </si>
  <si>
    <t>LIMPIEZA E IMPERMEABILIZACION DE FACHADAS</t>
  </si>
  <si>
    <t>20.1.8</t>
  </si>
  <si>
    <t>LIMPIEZA Y VACIADO DE POZOS SEPTICOS</t>
  </si>
  <si>
    <t>20.1.9</t>
  </si>
  <si>
    <t>20.1.10</t>
  </si>
  <si>
    <t>GENÉRICOS Y OTROS</t>
  </si>
  <si>
    <t>PODA DE ÁRBOLES</t>
  </si>
  <si>
    <t>21.1.1</t>
  </si>
  <si>
    <t>PODA DE ÁRBOLES DE 1.00 M. A 5.00 M.</t>
  </si>
  <si>
    <t>21.1.2</t>
  </si>
  <si>
    <t>PODA DE ÁRBOLES DE 5.00 M. A 10.00 M.</t>
  </si>
  <si>
    <t>21.1.3</t>
  </si>
  <si>
    <t>PODA DE ÁRBOLES DE 10.00 M. A 15.00 M.</t>
  </si>
  <si>
    <t>21.1.4</t>
  </si>
  <si>
    <t>PODA DE ÁRBOLES DE 15.00 M. A 20.00 M.</t>
  </si>
  <si>
    <t>21.1.5</t>
  </si>
  <si>
    <t>PODA DE ÁRBOLES MAYORES DE 20.00 M.</t>
  </si>
  <si>
    <t>COCINAS</t>
  </si>
  <si>
    <t>21.2.11</t>
  </si>
  <si>
    <t>21.2.12</t>
  </si>
  <si>
    <t>21.2.19</t>
  </si>
  <si>
    <t>21.2.20</t>
  </si>
  <si>
    <t>21.2.21</t>
  </si>
  <si>
    <t>21.2.23</t>
  </si>
  <si>
    <t>SUMINISTRO E INSTALACION DE VENTANA GUILLOTINA EN ACRILICO DE 60 X 60 CM</t>
  </si>
  <si>
    <t>RECUPERACION DE ESTRUCTURAS DE CONCRETO</t>
  </si>
  <si>
    <t>21.3.1</t>
  </si>
  <si>
    <t>21.3.2</t>
  </si>
  <si>
    <t>INYECCION DE FISURAS PARA MONOLITISMO DE CONCRETO ESTRUCTURAL</t>
  </si>
  <si>
    <t>21.3.3</t>
  </si>
  <si>
    <t>21.3.4</t>
  </si>
  <si>
    <t>DESMONTE, LIMPIEZA Y RECUPERACIÓN DE ACERO DE REFUERZO</t>
  </si>
  <si>
    <t>TRANSPORTES</t>
  </si>
  <si>
    <t>TRANSPORTE PARA DISTANCIAS SUPERIORES A 30 KM DEL CENTRO URBANO</t>
  </si>
  <si>
    <t>M3/KM</t>
  </si>
  <si>
    <t>TRANSPORTE A LOMO DE MULA CARGA DE 100 KG</t>
  </si>
  <si>
    <t>Km</t>
  </si>
  <si>
    <t>TRANSPORTE CAMINO DESTAPADO - TROCHA</t>
  </si>
  <si>
    <t>Ton/Km</t>
  </si>
  <si>
    <t>TRANSPORTE FLUVIAL. INCLUYE EMBARQUE Y DESEMBARQUE</t>
  </si>
  <si>
    <t>SISTEMAS CONSTRUCTIVOS ALTERNATIVOS - CONSTRUCCIÓN CON PREFABRICADOS</t>
  </si>
  <si>
    <t>23.1.1</t>
  </si>
  <si>
    <t>SUMINISTRO E INSTALACION DE MURO RBS DE 64 MM MINIMO</t>
  </si>
  <si>
    <t>23.1.2</t>
  </si>
  <si>
    <t>SUMINISTRO E INSTALACION DE MURO DOS VIAS  RBS DE 64 MM MINIMO</t>
  </si>
  <si>
    <t>23.1.3</t>
  </si>
  <si>
    <t>SUMINISTRO E INSTALACION DE MURO TRES VIAS  RBS DE 64 MM MINIMO</t>
  </si>
  <si>
    <t>23.1.4</t>
  </si>
  <si>
    <t>SUMINISTRO E INSTALACION DE PANEL CONECTOR DE 64 MM MINIMO</t>
  </si>
  <si>
    <t>23.1.5</t>
  </si>
  <si>
    <t>SUMINISTRO E INSTALACION DE PANEL RBS DE 64 MM</t>
  </si>
  <si>
    <t>23.1.6</t>
  </si>
  <si>
    <t>SUMINISTRO E INSTALACION DE CONECTOR ESQUINERO</t>
  </si>
  <si>
    <t>23.1.7</t>
  </si>
  <si>
    <t>SUMINISTRO E INSTALACION DE UNION DE CONECTOR</t>
  </si>
  <si>
    <t>23.1.8</t>
  </si>
  <si>
    <t>SUMINISTRO E INSTALACION DE SOLDADURA PARA MARCOS DE PUERTAS Y VENTANAS</t>
  </si>
  <si>
    <t>23.1.9</t>
  </si>
  <si>
    <t>SUMINISTRO E INSTALACION DE MARCO PVC BASICO</t>
  </si>
  <si>
    <t>23.1.10</t>
  </si>
  <si>
    <t>SUMINISTRO E INSTALACION DE MARCO DE PUERTAS, CLOSETS Y VANOS</t>
  </si>
  <si>
    <t>23.1.11</t>
  </si>
  <si>
    <t>SUMINISTRO E INSTALACION DE CONTRAMARCOS DE VENTANAS</t>
  </si>
  <si>
    <t>23.1.12</t>
  </si>
  <si>
    <t>SUMINISTRO E INSTALACION DE TEJA (CUBIERTA) TRAPEZOIDAL</t>
  </si>
  <si>
    <t>23.1.13</t>
  </si>
  <si>
    <t>23.1.14</t>
  </si>
  <si>
    <t>23.1.15</t>
  </si>
  <si>
    <t>SUMINISTRO E INSTALACION DE TORNILLO AUTOPERFORANTE 12 X 3</t>
  </si>
  <si>
    <t>23.1.16</t>
  </si>
  <si>
    <t>23.1.17</t>
  </si>
  <si>
    <t>SUMINISTRO E INSTALACION DE TORNILLO FIJADOR DE ALA 9 X 1</t>
  </si>
  <si>
    <t>23.1.18</t>
  </si>
  <si>
    <t>CUBIERTA EN PAJA</t>
  </si>
  <si>
    <t>23.2.1</t>
  </si>
  <si>
    <t>23.2.2</t>
  </si>
  <si>
    <t>SUMINISTRO E INSTALACION DE CUBIERTA EN PAJA SINTETICA</t>
  </si>
  <si>
    <t>LOCALIZACIÓN Y REPLANTEO TOPOGRAFICO (AREA A PAGAR ES EL AREA DE LA HUELLA DE LA EDIFICACIÓN)</t>
  </si>
  <si>
    <t>RETIRO DE SOBRANTES: CARGUE TRANSPORTE Y DISPOSICION FINAL DE ESCOMBROS A SITIO AUTORIZADO (APLICA PARA SOBRANTES QUE NO PERTENECEN A LAS ACTIVIDADES DE LA OBRA).</t>
  </si>
  <si>
    <t>EXCAVACION   EN   ROCA   CON   EQUIPO   NEUMÁTICO   (INC.   CARGUE,   TRANSPORTE   Y DISPOSICION FINAL) SE CONSIDERA ROCA A PIEDRA CON UN ANCHO SUPERIOR A 50 CMS)</t>
  </si>
  <si>
    <t>EXCAVACION   MANUAL   EN   RECEBO   COMPACTADO   (INC.   CARGUE,   TRANSPORTE   Y DISPOSICION FINAL)</t>
  </si>
  <si>
    <t>EXCAVACION MANUAL TIERRA H=2.50-3.50 M. (INC. CARGUE, TRANSPORTE Y DISPOSICION FINAL)</t>
  </si>
  <si>
    <t>EXCAVACION MANUAL TIERRA H=3.50-5.00 M (INC. CARGUE, TRANSPORTE Y DISPOSICION FINAL)</t>
  </si>
  <si>
    <t>EXCAVACION MANUAL EN MATERIAL COMUN (INCLUYE CARGUE, RETIRO Y DISPOCIÓN FINAL)</t>
  </si>
  <si>
    <t>RELLENO     SUBBASE     GRANULAR     B-200     (SUMINISTRO,     EXTENDIDO,     NIVELACIÓN, HUMEDECIMIENTO Y COMPACTACIÓN).</t>
  </si>
  <si>
    <t>RELLENO    EN    RECEBO    COMUN    (SUMINISTRO,    EXTENDIDO,    HUMEDECIMIENTO    Y COMPACTACIÓN)</t>
  </si>
  <si>
    <t>RELLENOS COMPACTOS EN MATERIAL SELECCIONADO PROVENIENTE DE LA EXCAVACIÓN (INC. MANIPULACION, TRASIEGO E INSTALACION)</t>
  </si>
  <si>
    <t>EXCAVACION   MANUAL   POR  TRINCHERAS   INCLUYE  CARGUE  Y  RETIRO   A  BOTADERO AUTORIZADO</t>
  </si>
  <si>
    <t>CONCRETO  CICLOPEO  - 40%  CONC.  2500  PSI  (INCLUYE  TODO  LO  NECESARIO  PARA  SU CORRECTA EJECUCIÓN)</t>
  </si>
  <si>
    <t>CONCRETO  CICLOPEO  -  40%  CONC.  3000  PSI(INCLUYE  TODO  LO  NECESARIO  PARA  SU CORRECTA EJECUCIÓN)</t>
  </si>
  <si>
    <t>CONCRETO  CICLOPEO  - 60%  CONC.  2500  PSI  (INCLUYE  TODO  LO  NECESARIO  PARA  SU CORRECTA EJECUCIÓN)</t>
  </si>
  <si>
    <t>CONCRETO  CICLOPEO  - 60%  CONC.  3000  PSI  (INCLUYE  TODO  LO  NECESARIO  PARA  SU CORRECTA EJECUCIÓN)</t>
  </si>
  <si>
    <t>CONCRETO PARA VIGAS DE CIMENTACIÓN 3000 PSI(INCLUYE TODO LO NECESARIO PARA SU CORRECTA EJECUCIÓN)</t>
  </si>
  <si>
    <t>CONCRETO PARA VIGAS DE CIMENTACIÓN 3500 PSI (INCLUYE TODO LO NECESARIO PARA SU CORRECTA EJECUCIÓN)</t>
  </si>
  <si>
    <t>CONCRETO PARA VIGAS DE CIMENTACIÓN 4000 PSI (INCLUYE TODO LO NECESARIO PARA SU CORRECTA EJECUCIÓN)</t>
  </si>
  <si>
    <t>CONCRETO  PARA ZAPATAS 3000 PSI (INCLUYE TODO LO NECESARIO PARA SU CORRECTA EJECUCIÓN)</t>
  </si>
  <si>
    <t>CONCRETO PARA ZAPATAS 3500 PSI (INCLUYE TODO LO NECESARIO PARA SU CORRECTA EJECUCIÓN)</t>
  </si>
  <si>
    <t>DADOS Y PEDESTALES EN CONCRETO DE 4000 PSI PREMEZCLADO PARA RECONFORMAR VIGA DE CIMENTACIÓN EN LOS NUDOS DE COLUMNAS O ZAPATAS</t>
  </si>
  <si>
    <t>PLACA  CONTRAPISO  DE  8  CM  -  CONCRETO  3000  PSI.  INCLUYE  CORTE  Y  DILATACION (INCLUYE ACERO DE REFUERZO)</t>
  </si>
  <si>
    <t>PLACA CONTRAPISO DE 8 CM - CONCRETO 3500 PSI. INCLUYE CORTE Y DILATACION (INCLUYE ACERO DE REFUERZO)</t>
  </si>
  <si>
    <t>PLACA CONTRAPISO DE 8 CM - CONCRETO 4000 PSI. INCLUYE CORTE Y DILATACION (INCLUYE ACERO DE REFUERZO)</t>
  </si>
  <si>
    <t>PLACA  CONTRAPISO  DE  10  CM  -  CONCRETO  3000  PSI.  INCLUYE  CORTE  Y  DILATACION (INCLUYE ACERO DE REFUERZO)</t>
  </si>
  <si>
    <t>PLACA CONTRAPISO DE 10 CM - CONCRETO 3500 PSI. INCLUYE CORTE Y DILATACION (INCLUYE ACERO DE REFUERZO)</t>
  </si>
  <si>
    <t>PLACA CONTRAPISO DE 10 CM - CONCRETO 4000 PSI. INCLUYE CORTE Y DILATACION (INCLUYE ACERO DE REFUERZO)</t>
  </si>
  <si>
    <t>PLACA  CONTRAPISO  DE  12  CM  -  CONCRETO  3000  PSI.  INCLUYE  CORTE  Y  DILATACION (INCLUYE ACERO DE REFUERZO)</t>
  </si>
  <si>
    <t>PLACA  CONTRAPISO  DE  15  CM  -  CONCRETO  3000  PSI.   INCLUYE  CORTE  Y  DILATACION (INCLUYE ACERO DE REFUERZO)</t>
  </si>
  <si>
    <t>PLACA CONTRAPISO DE 15 CM - CONCRETO 3500 PSI.  INCLUYE CORTE Y DILATACION (INCLUYE ACERO DE REFUERZO)</t>
  </si>
  <si>
    <t>PLACA CONTRAPISO DE 15 CM - CONCRETO 4000 PSI. INCLUYE CORTE Y DILATACION (INCLUYE ACERO DE REFUERZO)</t>
  </si>
  <si>
    <t>PLACA  CONTRAPISO  DE  12  CM  -  CONCRETO  3500  PSI.   INCLUYE  CORTE  Y  DILATACION (INCLUYE ACERO DE REFUERZO)</t>
  </si>
  <si>
    <t>PLACA  CONTRAPISO  DE  12  CM  -  CONCRETO  4000  PSI.   INCLUYE  CORTE  Y  DILATACION (INCLUYE ACERO DE REFUERZO)</t>
  </si>
  <si>
    <t>PLACA CONTRAPISO DE 30 CM - CONCRETO 3000 PSI, PARA TANQUE PLÁSTICO DE 38.000
LTS (INCLUYE ACERO DE REFUERZO)</t>
  </si>
  <si>
    <t>SUMINISTRO   E  INSTALACIÓN   PROCESO   ACERO   DE   REFUERZO   PARA   PILOTES   PRE- EXCAVADOS</t>
  </si>
  <si>
    <t>SUMINISTRO  E  INSTALACIÓN  DOVELA  EN  CONCRETO  GROUTING.  INCLUYE  ACERO  DE REFUERZO</t>
  </si>
  <si>
    <t>PROCESO PILOTE Ø 40 CM INCLUYE MANO DE OBRA Y EQUIPO PARA  PERFORACION, HORMIGONADO Y FUNDIDA DE PILOTE (INCLUYE RETIRO DE SOBRANTES)</t>
  </si>
  <si>
    <t>PROCESO PILOTE Ø 50 CM INCLUYE MANO DE OBRA Y EQUIPO PARA PERFORACION, HORMIGONADO Y FUNDIDA DE PILOTE (INCLUYE RETIRO DE SOBRANTES)</t>
  </si>
  <si>
    <t>PROCESO PILOTE Ø 60 CM INCLUYE MANO DE OBRA Y EQUIPO PARA  PERFORACION, HORMIGONADO Y FUNDIDA DE PILOTE (INCLUYE RETIRO DE SOBRANTES)</t>
  </si>
  <si>
    <t>PROCESO PILOTE Ø 80 CM INCLUYE MANO DE OBRA Y EQUIPO PARA  PERFORACION, HORMIGONADO Y FUNDIDA DE PILOTE Y RETIRO DE SOBRANTES.</t>
  </si>
  <si>
    <t>PROCESO PILOTE Ø 90 CM INCLUYE MANO DE OBRA Y EQUIPO PARA  PERFORACION, HORMIGONADO Y FUNDIDA DE PILOTE (INCLUYE RETIRO DE SOBRANTES)</t>
  </si>
  <si>
    <t>EXCAVACIÓN MANUAL DE CAISSON DE 7M A 12 M DE PROFUNDIDAD CON DIÁMETRO EXTERIOR DE 1,20M EN MATERIAL HETEROGÉNEO, CON PIEDRAS DE HASTA 5 CM DE DIÁMETRO, POZO PILOTE EN FORMALETA EN MADERA COMÚN. INCLUYE MOLINETE, MOTOBOMBA, EXTRACCIÓN DEL MATERIAL DEL CAISSON CARGUE Y ACARREO INTERNO DE MATERIALES Y TODO LO NECESARIO PARA SU CORRECTA CONSTRUCCIÓN. SU MEDIDA SERÁ EN SITIO. CON NIVEL FREÁTICO</t>
  </si>
  <si>
    <t>PERFORACIÓN Y VOLADURA DE ROCA CON CUÑA MECÁNICA Y/O CEMENTO EXPANSIVO (INCL SUM E INSTAL DE PERFORACIÓN Y VOLADURA DE ROCA CON CUÑA MECANICA/ HIDRÁULICA Y/O CEMENTO EXPANSIVO + PERFORACIÓN DE ROCA CON AIRE, SUMINISTRO DE DE COMPRESOR 185, COMBUSTIBLE, EQUIPOS DE PERFORACIÓN, BARRENOS, EQUIPOS DE DEMOLICIÓN + TRANSPORTE DE EQUIPOS + PERSONAL CALIFICADO Y CERTIFICADO CON PAGOS DE SEGURIDAD AL DÍA, PERMISOS DE ALTURAS Y  EPP"  + MARTILLO + MANILA Y MOLINETE + DESEMBOMBE)</t>
  </si>
  <si>
    <t>SUMINISTRO  E  INSTALACIÓN  DE  GEODREN  CIRCULAR  DE  100  MM  -  H  =  1.05  M   -  INC. EXCAVACIÓN</t>
  </si>
  <si>
    <t>SUMINISTRO  E INSTALACIÓN  DE FILTRO  DRENANTE  DETRÁS  DE MURO  CON GEOTEXTIL (INCLUYE TUBERIA Y GRAVA) HASTA H=1,8 M</t>
  </si>
  <si>
    <t>TUBERIA PVC-L Ø 2" (INC. ACCESORIOS, BASE Y TODO LO NECESARIO PARA SU CORRECTA INSTALACIÓN)</t>
  </si>
  <si>
    <t>TUBERIA PVC CORRUGADA PARA FILTRO DIAMETRO 4"  (INC. ACCESORIOS, BASE Y TODO LO NECESARIO PARA SU CORRECTA INSTALACIÓN)</t>
  </si>
  <si>
    <t>TUBERIA PVC-L Ø 3"  (INC. ACCESORIOS, BASE Y TODO LO NECESARIO PARA SU CORRECTA INSTALACIÓN)</t>
  </si>
  <si>
    <t>TUBERIA PVC-L Ø 4"  (INC. ACCESORIOS, BASE Y TODO LO NECESARIO PARA SU CORRECTA INSTALACIÓN)</t>
  </si>
  <si>
    <t>PUNTO  DESAGUE  PVC Ø  2" (INCLUYE  MEDIDA  HASTA  LA RED  PRINCIPAL  O  CAMBIO  DE DIAMETRO)</t>
  </si>
  <si>
    <t>PUNTO DESAGUE PVC Ø 3" - Ø 4" (INCLUYE MEDIDA HASTA LA RED PRINCIPAL O CAMBIO DE DIAMETRO)</t>
  </si>
  <si>
    <t>SUMINISTRO E INSTALACIÓN FILTRO  GEODREN  45X45  CON TUBERIA FILTRO  DE D=100 MM (INLCUYE GEOTEXTIL Y GRAVILLA)</t>
  </si>
  <si>
    <t>CAJA  INSPECCION   100  X  100  X  100  CM  (INC.  BASE  Y  CAÑUELA  Y  TAPA  CON  MARCO METALICO)</t>
  </si>
  <si>
    <t>TRAMPA  DE  GRASAS  1.2  X 1.5  M (INCLUYE  TODO  LO  NECESARIO  PARA  SU CORRECTO FUNCIONAMIENTO)</t>
  </si>
  <si>
    <t>DESARENADOR  1.00  X  1.06  M  (INCLUYE  TODO  LO  NECESARIO  PARA  SU  CORRECTO FUNCIONAMIENTO)</t>
  </si>
  <si>
    <t>CILINDRO  POZO INSPECCION  EN MAMPOSTERIA  E=0.25M (INC.  SUMIN.  Y CONST,  ACERO PARA ESCALERAS, GEOTEXTIL Y PAÑETE IMPERMEAB.)</t>
  </si>
  <si>
    <t>CILINDRO  POZO INSPECCION  EN MAMPOSTERIA  E=0.37M (INC.  SUMIN.  Y CONST,  ACERO PARA ESCALERAS, GEOTEXTIL Y PAÑETE IMPERMEAB.)</t>
  </si>
  <si>
    <t>CONO POZO INSPECCION PREFABRICADO H=0.25M - E=0.10M (INC. SUM E INST, ARO-TAPA, TAPA EN CONCRETO Y ARO DE AJUSTE)</t>
  </si>
  <si>
    <t>SUMIDERO  LATERAL  SL-100,  H=1.25M  (FUNDIDO  EN SITIO,  CONCRETO  HECHO  EN OBRA. INCL. SUMIN, FORM, REF. Y CONST. INCL. TAPA)</t>
  </si>
  <si>
    <t>ELEMENTOS   VERTICALES   EN   CONCRETO   (ELEMENTOS   INTEGRALES   CON   SECCION UNIFORME, PLOMADOS, ALINEADOS, SIN BROSAS Y LIMPIOS; CON BOCEL SI APLICA)</t>
  </si>
  <si>
    <t>ELEMENTOS   HORIZONTALES   EN   CONCRETO    VISTO   (ELEMENTOS   INTEGRALES   CON SECCION  UNIFORME,  PLOMADOS,  ALINEADOS,  SIN BROSAS  Y  LIMPIOS;  CON  BOCEL  SI APLICA)</t>
  </si>
  <si>
    <t>LOSAS  DE ENTREPSIO  EN  CONCRETO   VISTO  (ELEMENTOS  INTEGRALES  CON SECCION UNIFORME, PLOMADOS, ALINEADOS, SIN BROSAS Y LIMPIOS; CON BOCEL SI APLICA)</t>
  </si>
  <si>
    <t>LOSA   STEELDECK   2"   CAL   22    -   E   =   10   CM   (INC.   CONCRETO   3000   PSI   Y   MALLA ELECTROSOLDADA Ø 5MM - 15X15)</t>
  </si>
  <si>
    <t>LOSA STEELDECK 2" CAL 22  - E = 10 CM (INC. CONCRETO 3500 PSI Y MALLA ELECTROSOLDADA Ø 5MM - 15X15)</t>
  </si>
  <si>
    <t>LOSA STEELDECK 2" CAL 22  - E = 10 CM (INC. CONCRETO 4000 PSI Y MALLA ELECTROSOLDADA Ø 5MM - 15X15)</t>
  </si>
  <si>
    <t>LOSA   STEELDECK   3"   CAL   22    -   E   =   12   CM   (INC.   CONCRETO   3000   PSI   Y   MALLA ELECTROSOLDADA Ø 5MM - 15X15)</t>
  </si>
  <si>
    <t>LOSA STEELDECK 3" CAL 22  - E = 12 CM (INC. CONCRETO 3500 PSI Y MALLA ELECTROSOLDADA Ø 5MM - 15X15)</t>
  </si>
  <si>
    <t>LOSA STEELDECK 3" CAL 22 - E = 12 CM (INC. CONCRETO 4000 PSI Y MALLA ELECTROSOLDADA Ø 5MM - 15X15)</t>
  </si>
  <si>
    <t>LOSA STEELDECK 2" CAL 22  - E = 14 CM (INC. CONCRETO 3000 PSI Y MALLA ELECTROSOLDADA Ø 4.5MM - 15X15)</t>
  </si>
  <si>
    <t>LOSA STEELDECK 2" CAL 12  - E = 14 CM (INC. CONCRETO 3000 PSI Y MALLA ELECTROSOLDADA Ø 5MM - 15X15)</t>
  </si>
  <si>
    <t>ELEMENTOS   VARIOS   EN  CONCRETO   VISTO   (ELEMENTOS   CON   SECCION   UNIFORME, ALINEADOS, SIN BROSAS Y LIMPIAS)</t>
  </si>
  <si>
    <t>SUMINISTRO Y COLOCACIÓN DE SIKADUR 32 PRIMER O SIMILAR COMO PUENTE DE ADHERENCIA EPÓXICO CON PROLONGADO TIEMPO ABIERTO. INCLUYE APLICACIÓN Y ANDAMIOS PARA TRABAJO EN ALTURA</t>
  </si>
  <si>
    <t>ANCLAJE PARA REFORZAMIENTO EN CONCRETO Y EPOXICO PARA Ø 3/8" (PERFORACIÓN - LIMPIEZA - EPÓXICO SIKA ANCHORFIX O SIMILAR)</t>
  </si>
  <si>
    <t>ANCLAJE PARA REFORZAMIENTO EN CONCRETO Y EPOXICO PARA Ø 1/2" (PERFORACIÓN - LIMPIEZA -EPÓXICO SIKA ANCHORFIX O SIMILAR)</t>
  </si>
  <si>
    <t>ANCLAJE PARA REFORZAMIENTO EN CONCRETO Y EPOXICO PARA Ø 5/8" (PERFORACIÓN - LIMPIEZA - EPÓXICO SIKA ANCHORFIX O SIMILAR)</t>
  </si>
  <si>
    <t>ANCLAJE PARA REFORZAMIENTO EN CONCRETO Y EPOXICO PARA Ø 3/4" (PERFORACIÓN - LIMPIEZA -EPÓXICO SIKA ANCHORFIX O SIMILAR)</t>
  </si>
  <si>
    <t>ANCLAJE PARA REFORZAMIENTO EN CONCRETO Y EPOXICO PARA Ø 7/8" (PERFORACIÓN - LIMPIEZA - EPÓXICO SIKA ANCHORFIX O SIMILAR)</t>
  </si>
  <si>
    <t>ANCLAJE PARA REFORZAMIENTO  EN CONCRETO Y EPOXICO PARA Ø 1" (PERFORACIÓN - LIMPIEZA - EPÓXICO SIKA ANCHORFIX O SIMILAR)</t>
  </si>
  <si>
    <t>MURO  EN DRY WALL  DE 12 MM   INCLUYE  ESTRUCTURA  METALICA  , MASILLA  , CINTA  Y PRIMERA MANO DE PINTURA , VISTO DOS CARAS  E=12 CMS</t>
  </si>
  <si>
    <t>VIGA CINTA DE CORONAMIENTO EN CONCRETO DE 3000 PSI DE 12X25 CM (INCLUYE REFUERZO)</t>
  </si>
  <si>
    <t>VIGA Y/O COLUMNETA DE CONFINAMIENTO DE CONCRETO DE 3000 PSI DE .12 X .20
.(INCLUYE ACERO)</t>
  </si>
  <si>
    <t>DINTEL EN LAMINA DE FIBROCEMENTO 6MM. INCLUYE ENCINTADO, MASILLADO Y DOS MANOS DE PINTURA, H&lt;0,50</t>
  </si>
  <si>
    <t>DINTEL EN LAMINA DE YESO CARTON 6MM. INCLUYE ENCINTADO, MASILLADO Y DOS MANOS DE PINTURA, H&lt;0,50</t>
  </si>
  <si>
    <t>SARDINEL  TIPO  A10  (SUMINISTRO  E  INSTALACIÓN.  INCLUYE  3  CM  MORTERO  2000  PSI) (3HUECOS)</t>
  </si>
  <si>
    <t>LOSETA PREFABRICADA A50 (SUMINISTRO E INSTALACIÓN. INCLUYE BASE 4CM MORTERO
1:5 Y ARENA DE SELLO).</t>
  </si>
  <si>
    <t>SARDINEL   H=0.40M,   E=0.15M   CONCRETO   3000   PSI   (FUNDIDO   EN   SITIO,   CONCRETO PREMEZCLADO. INC. SUMIN, FORMALET. Y CONST.)</t>
  </si>
  <si>
    <t>SUMINISTRO E INSTALACIÓN BANCA EN CONCRETO TIPO M30 (NO INCLUYE MATERIAL DE BASE).</t>
  </si>
  <si>
    <t>TUBERIA  PVC-P  RDE  21  1"  AGUA  FRIA  RED  DE  SUMINISTRO,  INCLUYE  INSTALACION  Y ACCESORIOS</t>
  </si>
  <si>
    <t>PUNTO SUMINISTRO GALVANIZADO (INCLUYE ACCESORIOS E INCLUYE RECORRIDO HASTA LA CONEXIÓN A LA RED PRINCIPAL, Y/O CAMBIO DE DIAMETRO)</t>
  </si>
  <si>
    <t>PUNTO  AGUA  FRIA   PVC  (INCLUYE   ACCESORIOS  E  INCLUYE  RECORRIDO   HASTA  LA CONEXIÓN A LA RED PRINCIPAL, Y/O CAMBIO DE DIAMETRO)</t>
  </si>
  <si>
    <t>SUMINISTRO E INSTALACION REJILLA EN ALUMINIO TIPO GRANADA PARA BALL CON TRAGANTE DE 4"</t>
  </si>
  <si>
    <t>BAJANTES   -   VENTILACIONES   -   REVENTILACIONES   A.N.   (INCLUYEN   SOPORTERIA   Y ABRASADERAS)</t>
  </si>
  <si>
    <t>PUNTO  DE  GAS  DE  1"   (INCLUYE  ACCESORIOS  E  INCLUYE  RECORRIDO  VERTICAL,  Y/O CAMBIO DE DIAMETRO) (SUMISTRO E INSTALACIÓN)</t>
  </si>
  <si>
    <t>PUNTO  DE GAS DE 1/2"   (INCLUYE  ACCESORIOS  E  INCLUYE  RECORRIDO  VERTICAL,  Y/O CAMBIO DE DIAMETRO) (SUMISTRO E INSTALACIÓN)</t>
  </si>
  <si>
    <t>PUNTO  DE GAS DE 3/4"   (INCLUYE  ACCESORIOS  E  INCLUYE  RECORRIDO  VERTICAL,  Y/O CAMBIO DE DIAMETRO) (SUMISTRO E INSTALACIÓN)</t>
  </si>
  <si>
    <t>SUMINISTRO E INSTALACION DE TUBERIA ACERO AL CARBON SCH 40 Ø 1" (INCLUYE ACCESORIOS Y SOPORTES)</t>
  </si>
  <si>
    <t>SUMINISTRO E INSTALACION DE TUBERIA ACERO AL CARBON SCH 40 Ø 1 1/4" (INCLUYE ACCESORIOS Y SOPORTES)</t>
  </si>
  <si>
    <t>SUMINISTRO E INSTALACION DE TUBERIA PVC C 900 4" - INCLUYE SELLO ELASTOMÉRICO, RESTRICTORES, ACCESORIOS Y ANCLAJE</t>
  </si>
  <si>
    <t>SUMINISTRO, TRANSPORTE E INSTALACIÓN DE ACOPLE FLEXIBLE, ASTM A-536, RANURADO, LISTADO UL/FM Ø4"</t>
  </si>
  <si>
    <t>SUMINISTRO E INSTALACION GABINETE CONTRA INCENDIO TIPO II (Completo Boquilla, Válvula angular 2-1/2", manguera 30 m llave spanner doble servicio, extintor)</t>
  </si>
  <si>
    <t>SUMINISTRO E INSTALACION GABINETE CONTRA INCENDIO TIPO III (Completo Boquilla, Válvula angular 2-1/2", manguera 30 m llave spanner doble servicio, extintor)</t>
  </si>
  <si>
    <t>SUMINISTRO E INSTALACION DE VALVULA DE CORTE DE 4" EN TANQUE DE ABASTECIMIENTO</t>
  </si>
  <si>
    <t>SUMINISTRO E INSTALACIÓN VALVULA MARIPOSA RANURADA UL/FM CON SENSOR POSICION DE 2" 1/2</t>
  </si>
  <si>
    <t>SALIDAS  PARA  ALUMBRADO  Y  TOMAS  (INCLUYEN  TUBERIA  Y  CABLEADO  HASTA  UNA DISTANCIA DE 3,00 METROS)</t>
  </si>
  <si>
    <t>SALIDA + INTERRUPTOR SENCILLO LUMINEX O EQUIVALENTE - INCLUYE CAJA, TUBERIA PVC DE 1/2", CONDUCTORES DE COBRE #12 AWG, LS ZH, APARATO ELECTRICO CORRESPONDIENTE  Y  DEMÁS  ACCESORIOS  NECESARIOS  PARA  SU  CORRECTA INSTALACIÓN. SALIDA HASTA UNA DISTANCIA DE 3,00M</t>
  </si>
  <si>
    <t>SALIDA  +  INTERRUPTOR  SENCILLO  CONMUTABLE  LUMINEX  O  EQUIVALENTE  -  INCLUYE CAJA,  TUBERIA  PVC   DE  1/2",  CONDUCTORES  DE  COBRE  #12  AWG,  LS  ZH,  APARATO ELECTRICO CORRESPONDIENTE Y DEMÁS ACCESORIOS NECESARIOS PARA SU CORRECTA INSTALACIÓN. SALIDA HASTA UNA DISTANCIA DE 3,00M</t>
  </si>
  <si>
    <t>SALIDA + INTERRUPTOR DOBLE LUMINEX O EQUIVALENTE - INCLUYE CAJA, TUBERIA PVC DE
1/2", CONDUCTORES DE COBRE #12 AWG, PE, HF, FR, LS, CT, APARATO ELECTRICO CORRESPONDIENTE  Y  DEMÁS  ACCESORIOS  NECESARIOS  PARA  SU  CORRECTA INSTALACIÓN. SALIDA HASTA UNA DISTANCIA DE 3,00M</t>
  </si>
  <si>
    <t>SALIDA + INTERRUPTOR TRIPLE LUMINEX O EQUIVALENTE - INCLUYE CAJA, TUBERIA PVC DE 1/2", CONDUCTORES DE COBRE #12 AWG, LS ZH, APARATO ELECTRICO CORRESPONDIENTE  Y  DEMÁS  ACCESORIOS  NECESARIOS  PARA  SU  CORRECTA INSTALACIÓN. SALIDA HASTA UNA DISTANCIA DE 3,00M</t>
  </si>
  <si>
    <t>SALIDA + INTERRUPTOR SENCILLO LUMINEX O EQUIVALENTE - INCLUYE CAJA, TUBERIA EMT DE 1/2", CONDUCTORES DE COBRE #12 AWG, LS ZH, APARATO ELECTRICO CORRESPONDIENTE  Y  DEMÁS  ACCESORIOS  NECESARIOS  PARA  SU  CORRECTA INSTALACIÓN. SALIDA HASTA UNA DISTANCIA DE 3,00M</t>
  </si>
  <si>
    <t>SALIDA  +  INTERRUPTOR  SENCILLO  CONMUTABLE  LUMINEX  O  EQUIVALENTE  -  INCLUYE CAJA,  TUBERIA  EMT  DE  1/2",  CONDUCTORES  DE  COBRE  #12  AWG  LS  ZH,  APARATO ELECTRICO CORRESPONDIENTE Y DEMÁS ACCESORIOS NECESARIOS PARA SU CORRECTA INSTALACIÓN. SALIDA HASTA UNA DISTANCIA DE 3,00M</t>
  </si>
  <si>
    <t>SALIDA + INTERRUPTOR DOBLE LUMINEX O EQUIVALENTE - INCLUYE CAJA, TUBERIA EMT DE 1/2", CONDUCTORES  DE COBRE #12 AWG, PE,  HF, FR,  LS, CT,  APARATO  ELECTRICO CORRESPONDIENTE  Y  DEMÁS  ACCESORIOS  NECESARIOS  PARA  SU  CORRECTA INSTALACIÓN. SALIDA HASTA UNA DISTANCIA DE 3,00M</t>
  </si>
  <si>
    <t>SALIDA + INTERRUPTOR TRIPLE LUMINEX O EQUIVALENTE - INCLUYE CAJA, TUBERIA EMT DE 1/2", CONDUCTORES DE COBRE #12 LS ZH, APARATO ELECTRICO CORRESPONDIENTE Y DEMÁS ACCESORIOS NECESARIOS PARA SU CORRECTA INSTALACIÓN. SALIDA HASTA UNA DISTANCIA DE 3,00M</t>
  </si>
  <si>
    <t>SALIDA + INTERRUPTOR SENCILLO LUMINEX O EQUIVALENTE - INCLUYE CAJA, TUBERIA PVC DE 3/4", CONDUCTORES DE COBRE #12 AWG  LS ZH, APARATO ELECTRICO CORRESPONDIENTE  Y  DEMÁS  ACCESORIOS  NECESARIOS  PARA  SU  CORRECTA INSTALACIÓN. SALIDA HASTA UNA DISTANCIA DE 3,00M</t>
  </si>
  <si>
    <t>SALIDA  +  INTERRUPTOR  SENCILLO  CONMUTABLE  LUMINEX  O  EQUIVALENTE  -  INCLUYE CAJA,  TUBERIA  PVC   DE 3/4",  CONDUCTORES  DE  COBRE  #12  AWG,  PE,  HF,  FR,  LS,  CT, APARATO ELECTRICO CORRESPONDIENTE  Y DEMÁS ACCESORIOS NECESARIOS PARA SU CORRECTA INSTALACIÓN. SALIDA HASTA UNA DISTANCIA DE 3,00M</t>
  </si>
  <si>
    <t>SALIDA + INTERRUPTOR TRIPLE LUMINEX O EQUIVALENTE - INCLUYE CAJA, TUBERIA PVC DE 3/4", CONDUCTORES  DE COBRE #12 AWG, PE,  HF, FR,  LS, CT,  APARATO  ELECTRICO CORRESPONDIENTE  Y  DEMÁS  ACCESORIOS  NECESARIOS  PARA  SU  CORRECTA INSTALACIÓN. SALIDA HASTA UNA DISTANCIA DE 3,00M</t>
  </si>
  <si>
    <t>SALIDA + INTERRUPTOR SENCILLO LUMINEX O EQUIVALENTE - INCLUYE CAJA, TUBERIA EMT DE 3/4", CONDUCTORES DE COBRE #12 AWG LS ZH, APARATO ELECTRICO CORRESPONDIENTE  Y  DEMÁS  ACCESORIOS  NECESARIOS  PARA  SU  CORRECTA INSTALACIÓN. SALIDA HASTA UNA DISTANCIA DE 3,00M</t>
  </si>
  <si>
    <t>SALIDA  +  INTERRUPTOR  SENCILLO  CONMUTABLE  LUMINEX  O  EQUIVALENTE  -  INCLUYE CAJA,  TUBERIA  EMT  DE  3/4",  CONDUCTORES  DE  COBRE  #12  AWG,  PE,  HF,  FR,  LS,  CT, APARATO ELECTRICO CORRESPONDIENTE  Y DEMÁS ACCESORIOS NECESARIOS PARA SU CORRECTA INSTALACIÓN. SALIDA HASTA UNA DISTANCIA DE 3,00M</t>
  </si>
  <si>
    <t>SALIDA + INTERRUPTOR DOBLE LUMINEX O EQUIVALENTE - INCLUYE CAJA, TUBERIA EMT DE 3/4", CONDUCTORES DE COBRE #12 AWG LS ZH, APARATO ELECTRICO CORRESPONDIENTE  Y  DEMÁS  ACCESORIOS  NECESARIOS  PARA  SU  CORRECTA INSTALACIÓN. SALIDA HASTA UNA DISTANCIA DE 3,00M</t>
  </si>
  <si>
    <t>SALIDA + INTERRUPTOR TRIPLE LUMINEX O EQUIVALENTE- INCLUYE CAJA, TUBERIA EMT DE
3/4", CONDUCTORES DE COBRE #12 AWG, PE, HF, FR, LS, CT, APARATO ELECTRICO CORRESPONDIENTE  Y  DEMÁS  ACCESORIOS  NECESARIOS  PARA  SU  CORRECTA INSTALACIÓN. SALIDA HASTA UNA DISTANCIA DE 3,00M</t>
  </si>
  <si>
    <t>SALIDA  + CAMPANA  TIMBRE  -  INCLUYE  CAJA,  TUBERIA  PVC  DE 1/2",  CONDUCTORES  DE COBRE #12 AWG LS ZH, APARATO ELECTRICO CORRESPONDIENTE Y DEMÁS ACCESORIOS NECESARIOS PARA SU CORRECTA INSTALACIÓN. SALIDA HASTA UNA DISTANCIA DE 3,00M</t>
  </si>
  <si>
    <t>SUMINISTRO INSTALACION DE SALIDA ELÉCTRICA PARA LUMINARIA LED. INCLUYE TUBERÍA EMT 1/2", CONDUCTORES DE COBRE #12 AWG, LS ZH, APARATO ELECTRICO CORRESPONDIENTE Y DEMÁS ACCESORIOS NECESARIOS PARA SU CORRECTA INSTALACIÓN. SALIDA HASTA UNA DISTANCIA DE 3,00M</t>
  </si>
  <si>
    <t>SALIDA + TOMACORRIENTE  DOBLE MONOFASICA - INCLUYE CAJA, TUBERIA PVC DE 1/2", CONDUCTORES DE COBRE #12 AWG, LS ZH, APARATO ELECTRICO CORRESPONDIENTE Y DEMÁS ACCESORIOS NECESARIOS PARA SU CORRECTA INSTALACIÓN. SALIDA HASTA UNA DISTANCIA DE 3,00M</t>
  </si>
  <si>
    <t>SALIDA  +  TOMACORRIENTE  DOBLE  (GFCI)  PARA  BAÑOS,  LABORATORIOS  Y  COCINAS  - INCLUYE TAPA INTEMPERIE TERMOPLASTICA, TUBERIA PVC DE 1/2", CONDUCTORES DE COBRE  #12  AWG  CON  BAJO  DE  HALOGENOS  LSZH,  APARATO  ELECTRICO CORRESPONDIENTE  Y  DEMÁS  ACCESORIOS  NECESARIOS  PARA  SU  CORRECTA INSTALACIÓN. SALIDA HASTA UNA DISTANCIA DE 3,00M</t>
  </si>
  <si>
    <t>SALIDA + BOTON TIMBRE - INCLUYE CAJA, TUBERIA EMT DE 1/2", CONDUCTORES DE COBRE
#12 AWG LS ZH Y ACCESORIOS (INCLUYE APARATO)</t>
  </si>
  <si>
    <t>SALIDA + TOMACORRIENTE  DOBLE MONOFASICA - INCLUYE CAJA, TUBERIA EMT DE 1/2", CONDUCTORES  DE COBRE #12 AWG LS ZH, APARATO ELECTRICO CORRESPONDIENTE  Y DEMÁS ACCESORIOS NECESARIOS PARA SU CORRECTA INSTALACIÓN. SALIDA HASTA UNA DISTANCIA DE 3,00M</t>
  </si>
  <si>
    <t>SALIDA  +  TOMACORRIENTE  DOBLE  (GFCI)  PARA  BAÑOS,  LABORATORIOS  Y  COCINAS  - INCLUYE  TAPA  INTEMPERIE  TERMOPLASTICA,  TUBERIA  EMT  DE 1/2",  CONDUCTORES  DE COBRE #12 AWG LS ZH, APARATO ELECTRICO CORRESPONDIENTE Y DEMÁS ACCESORIOS NECESARIOS PARA SU CORRECTA INSTALACIÓN. SALIDA HASTA UNA DISTANCIA DE 3,00M</t>
  </si>
  <si>
    <t>SALIDA  + TOMACORRIENTE  TRIFÀSICA,  INCLUYE  PROTECCION  PARA  EXTERIORES  CAJA, TUBERIA PVC DE 3/4", CONDUCTORES  DE COBRE #12 AWG LS ZH, APARATO ELECTRICO CORRESPONDIENTE  Y  DEMÁS  ACCESORIOS  NECESARIOS  PARA  SU  CORRECTA INSTALACIÓN. SALIDA HASTA UNA DISTANCIA DE 3,00M</t>
  </si>
  <si>
    <t>SALIDA PARA FLOTADOR, TUBERIA PVC  DE 1/2", COBRE #12 ENCAUCHETADO  LSZH ENCAUCHETADO Y DEMÁS ACCESORIOS NECESARIOS PARA SU CORRECTA INSTALACIÓN. SALIDA HASTA UNA DISTANCIA DE 3,00M</t>
  </si>
  <si>
    <t>BANDEJA   PORTACABLES   TIPO   ESCALERA   30  X  8  PORTA  CABLE  CON  SOPORTERIA, FIJACIONES Y ACCESORIOS</t>
  </si>
  <si>
    <t>BANDEJA PORTACABLES TIPO DUCTO CERRADO, EN PINTURA ELECTROSTATICA 10 X 4 CON DIVISION INCLUYE ACCESORIOS CON PINTURA ELECTROSTATICA CON DIVISION INCLUYE TAPA, SOPORTERIA, FIJACIONES Y ACCESORIOS</t>
  </si>
  <si>
    <t>DUCTOS   HORIZONTAL   O   VERTICAL   30   X   8   INCLUYE   ACCESORIOS   CON   PINTURA ELECTROSTATICA</t>
  </si>
  <si>
    <t>SUMINISTRO, TRANSPORTE E INSTALACIÓN DE CANALETA METÁLICA (12 X 5) CM CON DIVISIÓN. INCLUYE: PINTURA ELECTROSTATICA, PUESTA A TIERRA, TAPA TORNILLO, ELEMENTOS DE FIJACIÓN EN PARED Y DEMÁS ACCESORIOS PARA SU CORRECTA INSTALACIÓN</t>
  </si>
  <si>
    <t>SUMINISTRO, TRANSPORTE E INSTALACIÓN DE CANALETA METÁLICA (20 X 5) CM CON DIVISIÓN. INCLUYE: PINTURA ELECTROSTATICA, PUESTA A TIERRA, TAPA TORNILLO, ELEMENTOS DE FIJACIÓN EN PARED Y DEMÁS ACCESORIOS PARA SU CORRECTA INSTALACIÓN</t>
  </si>
  <si>
    <t>SUMINISTRO, TRANSPORTE E INSTALACIÓN DE CANALETA METÁLICA (20 X 8) CM CON DIVISIÓN. INCLUYE: PINTURA ELECTROSTATICA, PUESTA A TIERRA, TAPA TORNILLO, ELEMENTOS DE FIJACIÓN EN PARED Y DEMÁS ACCESORIOS PARA SU CORRECTA INSTALACIÓN</t>
  </si>
  <si>
    <t>SUMINISTRO, TRANSPORTE E INSTALACIÓN DE CANALETA PLASTICA (12 X 5) CM CON DIVISIÓN. INCLUYE: PINTURA ELECTROSTATICA, PUESTA A TIERRA, TAPA TORNILLO, ELEMENTOS DE FIJACIÓN EN PARED Y DEMÁS ACCESORIOS PARA SU CORRECTA INSTALACIÓN</t>
  </si>
  <si>
    <t>SUMINISTRO, TRANSPORTE E INSTALACIÓN DE CANALETA PLASTICA (20 X 5) CM CON DIVISIÓN. INCLUYE: PINTURA ELECTROSTATICA, PUESTA A TIERRA, TAPA TORNILLO, ELEMENTOS DE FIJACIÓN EN PARED Y DEMÁS ACCESORIOS PARA SU CORRECTA INSTALACIÓN</t>
  </si>
  <si>
    <t>SUMINISTRO, TRANSPORTE E INSTALACIÓN DE CANALETA PLASTICA (20 X 8) CM CON DIVISIÓN. INCLUYE: PINTURA ELECTROSTATICA, PUESTA A TIERRA, TAPA TORNILLO, ELEMENTOS DE FIJACIÓN EN PARED Y DEMÁS ACCESORIOS PARA SU CORRECTA INSTALACIÓN</t>
  </si>
  <si>
    <t>SUMINISTRO  E  INSTALACION  TUBERIA  IMC  3/4"  ADOSADA  A  FACHADA  PARA  BAJANTE PUESTA A TIERRA, INCLUYE ACCESORIOS Y FIJACION</t>
  </si>
  <si>
    <t>SUMINISTRO E INSTALACION TUBERIA IMC 1" ADOSADA A FACHADA PARA BAJANTE PUESTA A TIERRA, INCLUYE ACCESORIOS Y FIJACION</t>
  </si>
  <si>
    <t>SUMINISTRO E INSTALACION TUBERIA IMC 2" ADOSADA A FACHADA PARA BAJANTE PUESTA A TIERRA, INCLUYE ACCESORIOS Y FIJACION</t>
  </si>
  <si>
    <t>SUMINISTRO E INSTALACION TUBERIA IMC 4" ADOSADA A FACHADA PARA BAJANTE PUESTA A TIERRA, INCLUYE ACCESORIOS Y FIJACION</t>
  </si>
  <si>
    <t>SUMINISTRO, TRANSPORTE E INSTALACIÓN DE CABLE CUBIERTO, PARA RED COMPACTA
1NO.1/0 AAC 15KV + 1NO.2 ACSR. INCLUYE: ESPACIADORES POLIMERICOS Y DEMAS ELEMENTOS PARA SUS CORRECTA INSTALACIÓN.</t>
  </si>
  <si>
    <t>SUMINISTRO E INSTALACIÓN DE ACOMETIDA PRIMARIA EN MEDIA TENSIÓN EN CABLE DE COBRE AWG: 3Nº1/0 AWG, AL, AISLADO XLPE/LLDPE, 15KV, ECOLOGICO</t>
  </si>
  <si>
    <t>TABLERO DE AUTOMÁTICOS DE 12 CIRCUITOS TIPO PESADO CON PUERTA Y CERRADURA DE CIERRE, CERRADURA Y ESPACIO TOTALIZADOR INDUSTRIAL NTQ-412T Y BARRAJE DE TIERRA AISLADA. (SUMINISTRO E INSTALACIÓN)</t>
  </si>
  <si>
    <t>TABLERO DE AUTOMÁTICOS DE 18 CIRCUITOS TIPO PESADO CON PUERTA Y CERRADURA DE CIERRE, CERRADURA Y ESPACIO TOTALIZADOR INDUSTRIAL NTQ-412T Y BARRAJE DE TIERRA AISLADA.</t>
  </si>
  <si>
    <t>TABLERO DE AUTOMÁTICOS DE 24 CIRCUITOS TIPO PESADO CON PUERTA Y CERRADURA DE CIERRE, CERRADURA Y ESPACIO TOTALIZADOR INDUSTRIAL NTQ-412T Y BARRAJE DE TIERRA AISLADA. (SUMINISTRO E INSTALACIÓN)</t>
  </si>
  <si>
    <t>TABLERO DE AUTOMÁTICOS DE 30 CIRCUITOS TIPO PESADO CON PUERTA Y CERRADURA DE CIERRE, CERRADURA Y ESPACIO TOTALIZADOR INDUSTRIAL NTQ-412T Y BARRAJE DE TIERRA AISLADA. (SUMINISTRO E INSTALACIÓN)</t>
  </si>
  <si>
    <t>TABLERO DE AUTOMÁTICOS DE 36 CIRCUITOS TIPO PESADO CON PUERTA Y CERRADURA DE CIERRE, CERRADURA Y ESPACIO TOTALIZADOR INDUSTRIAL NTQ-412T Y BARRAJE DE TIERRA AISLADA.</t>
  </si>
  <si>
    <t>TABLERO DE AUTOMÁTICOS DE 42 CIRCUITOS TIPO PESADO CON PUERTA Y CERRADURA DE CIERRE, CERRADURA Y ESPACIO TOTALIZADOR INDUSTRIAL NTQ-412T Y BARRAJE DE TIERRA AISLADA. (SUMINISTRO E INSTALACIÓN)</t>
  </si>
  <si>
    <t>SALIDA  PARA  ANTENA  DE  TV  EN  TUBERÍA  DE  Ø  1/2"  PVC  (L=12M)   (SUMINISTRO   E INSTALACIÓN)</t>
  </si>
  <si>
    <t>CABLE UTP CAT 6 TENDIDO  Y CERTIFICADO.  INCLUYE  TERMINALES  RJ45  Y MARCACION (SUMINISTRO E INSTALACIÓN)</t>
  </si>
  <si>
    <t>SUMINISTRO E INSTALACION DE CABLE UTP CAT 6A TENDIDO Y CERTIFICADO. INCLUYE TERMINALES RJ45 Y MARCACION (SUMINISTRO E INSTALACIÓN)</t>
  </si>
  <si>
    <t>SALIDA PARA TOMACORRIENTE DOBLE MONOFASICA EN CANALETA, INCLUYE TROQUEL Y APARATO ELECTRICO, CONDUCTORES COBRE #12 AWG, PE, HF, FR, LS, CT Y DEMÁS ACCESORIOS  NECESARIOS  PARA  SU  CORRECTA  INSTALACIÓN.  (SUMINISTRO  E INSTALACIÓN)</t>
  </si>
  <si>
    <t>TOMACORRIENTE DOBLE  POLO A TIERRA REGULADA COLOR NARANJA EN CANALETA, INCLUYE TROQUEL Y APARATO ELECTRICO, CONDUCTORES COBRE #12 AWG, PE, HF, FR, LS, CT Y DEMÁS ACCESORIOS NECESARIOS PARA SU CORRECTA INSTALACIÓN.</t>
  </si>
  <si>
    <t>GABINETE  90X90  HOMOLOGADO  INCLUYE  VENTILADOR  Y  MULTITOMA  (SUMINISTRO  E INSTALACIÓN)</t>
  </si>
  <si>
    <t>SUMINISTRO, TRANSPORTE, INSTALACIÓN DE MINIRACK CERRADO DE 11RU, 0.6M X 0.6M X
0.6M, FABRICADO EN ALUMINIO, COLOR NEGRO. INCLUYE ANCLAJES, FIJACIONES Y MULTITOMA PDU HORIZONTAL 120V, 15A, 8 SALIDAS. (SUMINISTRO E INSTALACIÓN)</t>
  </si>
  <si>
    <t>SUMINISTRO, TRANSPORTE, INSTALACIÓN DE RACK CERRADO DE 24RU, 0.6M X 0.6M X 1.2M, FABRICADO EN ALUMINIO, COLOR NEGRO. INCLUYE ANCLAJES Y FIJACIONES EN PISO. (SUMINISTRO E INSTALACIÓN)</t>
  </si>
  <si>
    <t>CERTIFICACIONES DE PUNTOS DE UTP CAT. 6A, INCLUYE REGISTRO ORIGINAL ARROJADO POR EL EQUIPO EN MEDIO MAGNÉTICO E IMPRESO, POR CADA ENLACE CERTIFICADO QUE PASE SIN RESTRICCIONES.</t>
  </si>
  <si>
    <t>SUMINISTRO  E  INSTALACION  DE  UPS  MONOFASICA  DE  3KVA/2,7KW,  ONDA  SENO  PURA, DOBLE CONVERSION</t>
  </si>
  <si>
    <t>SUMINISTRO  E INSTALACION DE UPS BIFASICA DE 6KVA/6KW, ONDA SENO PURA, DOBLE CONVERSION</t>
  </si>
  <si>
    <t>SUMINISTRO E INSTALACION DE UPS BIFASICA DE 10KVA/10KW, ONDA SENO PURA, DOBLE CONVERSION</t>
  </si>
  <si>
    <t>SUMINISTRO  E  INSTALACION  DE  UPS  TRIFASICA  DE  15KVA,  ONDA  SENO  PURA,  DOBLE CONVERSION</t>
  </si>
  <si>
    <t>SUMINISTRO   E   INSTALACION   DE   UN   KIT   DE   MONTAJE   PARA   PUNTA   CAPTADORA COMPUESTO DE LOS SIGUIENTES ELEMENTOS: BASE EN BRONCE CON TORNILLOS DE FIJACIÓN A LA SUPERFICIE  DE CONCRETO.  PUNTA CAPTADORA  FRANKLIN DE 0.6 M. DE ALTURA. EN ACERO INOXIDABLE DE Ø 3/8 “ TIPO 1 “. ABRAZADERA PARA FIJACIÓN DE CABLE</t>
  </si>
  <si>
    <t>SUMINISTRO   E   INSTALACION   DE   UN   KIT   DE   MONTAJE   PARA   PUNTA   CAPTADORA COMPUESTO DE LOS SIGUIENTES ELEMENTOS: BASE EN BRONCE CON TORNILLOS DE FIJACIÓN A LA SUPERFICIE DE CONCRETO. PUNTA CAPTADORA FRANKLIN DE 0.80 M. DE ALTURA. EN ACERO INOXIDABLE DE Ø 3/8 “ TIPO 1 “. ABRA</t>
  </si>
  <si>
    <t>SUMINISTRO   E   INSTALACION   DE   UN   KIT   DE   MONTAJE   PARA   PUNTA   CAPTADORA COMPUESTO DE LOS SIGUIENTES ELEMENTOS: BASE EN BRONCE CON TORNILLOS DE FIJACIÓN A LA SUPERFICIE DE CONCRETO. PUNTA CAPTADORA FRANKLIN DE 1.00 M. DE ALTURA. EN ACERO INOXIDABLE DE Ø 3/8 “ TIPO 1 “. ABRA</t>
  </si>
  <si>
    <t>SUMINISTRO, TRANSPORTE E INSTALACIÓN DE CABLE DE ALUMINIO DESNUDO 1/0 AWG, PARA ANILLO SUPERIOR Y BAJANTE DE PUESTA A TIERRA, INCLUYE SOPORTES TIPO CLIP Y CONECTORES</t>
  </si>
  <si>
    <t>SUMINISTRO  E  INSTALACION  DE  TUBERÍA  Ø  1”  GALVANIZADO  IMC  EMBEBIDO  EN  LAS COLUMNAS DE CONCRETO, DESDE LA CUBIERTA HASTA EL TERRENO.</t>
  </si>
  <si>
    <t>SUMINISTRO   E  INSTALACION   DE   CAJA   10X30   PARA   USO   EN   INTEMPERIE,   INCLUYE ACCESORIOS Y FIJACION</t>
  </si>
  <si>
    <t>SUMINISTRO E INSTALACION DE CABLE DE COBRE DESNUDO 2/0 AWG PARA MALLA PUESTA A TIERRA PARA ANILLO INFERIOR E INTERCONEXIONES</t>
  </si>
  <si>
    <t>SUMINISTRO   E   INSTALACION   DE   CONEXIÓN   EXOTÉRMICA   VARILLA-CABLE.   INCLUYE SUMINISTRO DE MOLDE FUNDENTE Y DEMÁS ACCESORIOS.</t>
  </si>
  <si>
    <t>SUMINISTRO  E INSTALACION  DE CAJA DE INSPECCION  PARA ELECTRODO  DE PUESTA A TIERRA 30 X 30. INCLUYE MARCO Y TAPA</t>
  </si>
  <si>
    <t>MALLA A TIERRA PARA PARARAYOS COMPUESTA CON TRES (3) VARILLAS DE PUESTA A TIERRA DE COBRE DE 5/8 X 2,44 MTS, UNIDAS ENTRE SI CON CABLE NO. 2 DE CU DESNUDO. LA UNÓN ENTRE VARILLA Y CABLE SERÁ CON SOLDADURA EXOTÉRMICA CAD WELD O SIMILAR</t>
  </si>
  <si>
    <t>ABRAZADERAS   DE   BRONCE   PARA   SOPORTAR   EL   CABLE   AL   MURO   DE   CONCRETO APROBADAS PARA INTEMPERIE. (SUMINISTRO E INSTALACIÓN)</t>
  </si>
  <si>
    <t>GRAPA DERIVACIÓN EN T DE BRONCE PARA SOPORTAR EL CABLE AL MURO DE CONCRETO APROBADAS PARA INTEMPERIE. (SUMINISTRO E INSTALACIÓN)</t>
  </si>
  <si>
    <t>GRAPA  CUADRADA  DE  BRONCE  PARA  SOPORTAR  EL  CABLE  AL  MURO  DE  CONCRETO APROBADAS PARA INTEMPERIE. (SUMINISTRO E INSTALACIÓN)</t>
  </si>
  <si>
    <t>TIERRA  SUBESTACION  CAPSULADA  CON  TRES  VARILLAS  CW  Y  DEMAS  ACCESORIOS (SUMINISTRO E INSTALACIÓN)</t>
  </si>
  <si>
    <t>TIERRA SUBESTACION LOCAL O PEDESTAL CON TRES VARILLAS CW Y DEMAS ACCESORIOS (SUMINISTRO E INSTALACIÓN)</t>
  </si>
  <si>
    <t>TENDIDO CANALIZACION ELECTRICA SUBTERRANEA TUBERIA PVC TIPO DUCTO ELECTRICO DB 1 X 1"  PVC (SUMINISTRO E INSTALACIÓN)</t>
  </si>
  <si>
    <t>TENDIDO CANALIZACION ELECTRICA SUBTERRANEA TUBERIA PVC TIPO DUCTO ELECTRICO DB 1 X 2"  PVC (SUMINISTRO E INSTALACIÓN)</t>
  </si>
  <si>
    <t>TENDIDO CANALIZACION ELECTRICA SUBTERRANEA TUBERIA PVC TIPO DUCTO ELECTRICO DB 1 X 3" PVC (SUMINISTRO E INSTALACIÓN)</t>
  </si>
  <si>
    <t>TENDIDO CANALIZACION ELECTRICA SUBTERRANEA TUBERIA PVC TIPO DUCTO ELECTRICO DB 2 X 2"  PVC (SUMINISTRO E INSTALACIÓN)</t>
  </si>
  <si>
    <t>TENDIDO CANALIZACION ELECTRICA SUBTERRANEA TUBERIA PVC TIPO DUCTO ELECTRICO DB 2 X 3"  PVC (SUMINISTRO E INSTALACIÓN)</t>
  </si>
  <si>
    <t>TENDIDO CANALIZACION ELECTRICA SUBTERRANEA TUBERIA PVC TIPO DUCTO ELECTRICO DB 2 X 4"  PVC (SUMINISTRO E INSTALACIÓN)</t>
  </si>
  <si>
    <t>TENDIDO CANALIZACION ELECTRICA SUBTERRANEA TUBERIA PVC TIPO DUCTO ELECTRICO DB 4 X 4"  PVC (SUMINISTRO E INSTALACIÓN)</t>
  </si>
  <si>
    <t>CAJA  DE  INSPECCION  EN  MAMPOSTERIA  TIPO  CS274  CODENSA  CON  MARCO  Y  TAPA
71.5X71.5 (SUMINISTRO E INSTALACIÓN)</t>
  </si>
  <si>
    <t>CAJA  DE  INSPECCION  EN  MAMPOSTERIA  TIPO  CS275  CODENSA  CON  MARCO  Y  TAPA
130.5X80.5 (SUMINISTRO E INSTALACIÓN)</t>
  </si>
  <si>
    <t>CAJA  DE  INSPECCION  EN  MAMPOSTERIA  TIPO  CS276  CODENSA  CON  MARCO  Y  TAPA
161X130.5 (SUMINISTRO E INSTALACIÓN)</t>
  </si>
  <si>
    <t>SUMINISTRO E INSTALACIÓN  DE POSTE DE CONCRETO PRETENSADO DE 8 MTS- 510 KG (INCLUYE  AHOYADO, IZAJE Y PLOMADA)</t>
  </si>
  <si>
    <t>SUMINISTRO E INSTALACIÓN  DE POSTE DE CONCRETO PRETENSADO DE 8 MTS- 750 KG (INCLUYE  AHOYADO, IZAJE Y PLOMADA)</t>
  </si>
  <si>
    <t>SUMINISTRO E INSTALACIÓN  DE POSTE DE CONCRETO PRETENSADO DE 8 MTS- 1050 KG (INCLUYE  AHOYADO, IZAJE Y PLOMADA)</t>
  </si>
  <si>
    <t>SUMINISTRO E INSTALACIÓN  DE POSTE DE CONCRETO PRETENSADO DE 10 MTS- 510 KG (INCLUYE  AHOYADO, IZAJE Y PLOMADA)</t>
  </si>
  <si>
    <t>SUMINISTRO E INSTALACIÓN  DE POSTE DE CONCRETO PRETENSADO DE 10 MTS- 750 KG (INCLUYE  AHOYADO, IZAJE Y PLOMADA)</t>
  </si>
  <si>
    <t>SUMINISTRO E INSTALACIÓN  DE POSTE DE CONCRETO PRETENSADO DE 10 MTS- 1050 KG (INCLUYE  AHOYADO, IZAJE Y PLOMADA)</t>
  </si>
  <si>
    <t>SUMINISTRO E INSTALACIÓN  DE POSTE DE CONCRETO PRETENSADO DE 12 MTS- 510 KG (INCLUYE  AHOYADO, IZAJE Y PLOMADA)</t>
  </si>
  <si>
    <t>SUMINISTRO E INSTALACIÓN  DE POSTE DE CONCRETO PRETENSADO DE 12 MTS- 750 KG (INCLUYE  AHOYADO, IZAJE Y PLOMADA)</t>
  </si>
  <si>
    <t>SUMINISTRO E INSTALACIÓN  DE POSTE DE CONCRETO PRETENSADO DE 12 MTS- 1050 KG (INCLUYE  AHOYADO, IZAJE Y PLOMADA)</t>
  </si>
  <si>
    <t>SUMINISTRO  E  INSTALACION  DE SUBESTACION  ELECTRICA  EN  POSTE  30  KVA.  INCLUYE SOPORTES, ACCESORIOS, PUESTA TIERRA Y PROTECCIONES. NORMAS SEGÚN OPERADOR DE RED LOCAL. CERTIFICACION RETIE</t>
  </si>
  <si>
    <t>SUMINISTRO  E  INSTALACION  DE SUBESTACION  ELECTRICA  EN  POSTE  45  KVA.  INCLUYE SOPORTES, ACCESORIOS , PUESTA TIERRA Y PROTECCIONES. NORMAS SEGÚN OPERADOR DE RED LOCAL. CERTIFICACION RETIE</t>
  </si>
  <si>
    <t>SUMINISTRO  E  INSTALACION  DE SUBESTACION  ELECTRICA  EN  POSTE  75  KVA.  INCLUYE SOPORTES, ACCESORIOS , PUESTA TIERRA Y PROTECCIONES. NORMAS SEGÚN OPERADOR DE RED LOCAL. CERTIFICACION RETIE</t>
  </si>
  <si>
    <t>SUMINISTRO E INSTALACION DE SUBESTACION ELECTRICA 112,5 KVA. INCLUYE CELDA DE ENTRADA Y SALIDA M.T., CELDA DE PROTECCION DEL TRANSFORMADOR, CELDA DEL TRANSFORMADOR, CELDA DE MEDIDA BT, EQUIPOS ACCESORIOS , PUESTA TIERRA Y CONEXIONES. NORMAS SEGÚN OPERADOR DE RED LOCAL. CERTIFICACION RETIE</t>
  </si>
  <si>
    <t>SUMINISTRO  E INSTALACION  DE SUBESTACION  ELECTRICA  150 KVA. INCLUYE CELDA DE ENTRADA Y SALIDA M.T., CELDA DE PROTECCION DEL TRANSFORMADOR, CELDA DEL TRANSFORMADOR, CELDA DE MEDIDA BT, EQUIPOS ACCESORIOS, PUESTA TIERRA Y CONEXIONES. NORMAS SEGÚN OPERADOR DE RED LOCAL. CERTIFICACION RETIE</t>
  </si>
  <si>
    <t>SUMINISTRO  E INSTALACION  DE SUBESTACION  ELECTRICA  225 KVA. INCLUYE CELDA DE ENTRADA Y SALIDA M.T., CELDA DE PROTECCION DEL TRANSFORMADOR, CELDA DEL TRANSFORMADOR, CELDA DE MEDIDA BT, EQUIPOS ACCESORIOS, PUESTA TIERRA Y CONEXIONES. NORMAS SEGÚN OPERADOR DE RED LOCAL. CERTIFICACION RETIE</t>
  </si>
  <si>
    <t>CELDA   TRIPLEX   ENTRADA   Y   SALIDA   15   KV.   NORMA   CTS506-2.   INC.   FUSIBLES   DE PROTECCION. CERTIFICACION RETIE</t>
  </si>
  <si>
    <t>APARATOS ELÉCTRICOS
(INCLUYE SUM E INSTALACIÓN -SOLO APLICA PARA CAMBIOS O MEJORAMIENTOS)</t>
  </si>
  <si>
    <t>SUMINISTRO, TRANSPORTE E INSTALACIÓN DE CAJA DE PASO METÁLICA (12 X 12 X 5)CM. INCLUYE ACCESORIOS PARA SU CORRECTA INSTALACIÓN.</t>
  </si>
  <si>
    <t>SUMINISTRO, TRANSPORTE E INSTALACION DE DE CAJA 40 X 40 DE PASO, INCLUYE MATERIAL Y TODOS LOS ELEMENTOS NECESARIOS PARA SU CORRECTO FUNCIONAMIENTO</t>
  </si>
  <si>
    <t>SUMINISTRO E INSTALACIÓN DE AVISO PREVENTIVO ACRILICO FOTOLUMINISCENTE DE PELIGRO RIESGO ELÉCTRICO Y RUTAS DE EVACUACION SEGÚN NORMA</t>
  </si>
  <si>
    <t>SUMINISTRO E INSTALACION DE PANEL DE CONTROL DE ALARMA DE INCENDIOS (FACP), MAX 4 LAZOS, CON UN LAZO DE 250 INSTALADO DE FABRICA, CAP MAX 1000 PT, 4 NACS, ROJO, BATERÍA 12V, INCLUYE PROGRAMACIÓN. MARCA LEXAN, BOSCH O EQUIVALENTE</t>
  </si>
  <si>
    <t>SUMINISTRO E INSTALACION DETECTOR DE HUMO INTELIGENTE OPTICO, INCLUYE BASE. MARCA LEXAN, BOSCH O EQUIVALENTE</t>
  </si>
  <si>
    <t>SUMINISTRO E INSTALACION ESTACION MANUAL DOBLE ACCION, SWITCH ROTATIVO MARCA LEXAN, BOSCH O EQUIVALENTE</t>
  </si>
  <si>
    <t>SUMINISTRO E INSTALACION SIRENA ESTROBO DE MURO CON BASE, 12-110 CD, COLOR ROJO, MARCADA "FUEGO", MARCA LEXAN, BOSCH O EQUIVALENTE</t>
  </si>
  <si>
    <t>SUMINISTRO E INSTALACION DE CABLE FPLR 2X16 AWG, 2 CONDUCTORES, SIN BLINDAR, DE COLOR ROJO</t>
  </si>
  <si>
    <t>SUMINISTRO E INSTALACION DE CABLE 2X16 BLINDADO FPL (ENTERRADO DIRECTO) COLOR NEGRO</t>
  </si>
  <si>
    <t>SUMINISTRO, TRANSPORTE E INSTALACIÓN DETECTOR TÉRMICO DIRECCIONABLE INCLUYE BASE</t>
  </si>
  <si>
    <t>SUMINISTRO, TRANSPORTE E INSTALACIÓN DE DETECTOR FOTOELÉCTRICO DIRECCIONABLE INCLUYE BASE CONVENCIONAL</t>
  </si>
  <si>
    <t>ADOQUIN DE CONCRETO TR. LIVIANO 20X10X6CM (SUMINISTRO E INSTALACIÓN. INCLUYE BASE 4CM ARENA NIVELACIÓN Y ARENA DE SELLO).</t>
  </si>
  <si>
    <t>ADOQUIN DE CONCRETO TR. PESADO 20X10X8CM (SUMINISTRO E INSTALACIÓN. INCLUYE BASE 4CM ARENA NIVELACIÓN Y ARENA DE SELLO).</t>
  </si>
  <si>
    <t>BALDOSIN  GRANITO  BH-5  DE  33X33  MORTERO  1:4  -  (INCLUYE  JUNTA  DE  DILATACION, DESTRONQUE, PULIDA Y BRILLADA) (SUMINISTRO E INSTALACIÓN)</t>
  </si>
  <si>
    <t>SUMINISTRO E INSTALACION DE LOSETA PREFABRICADA CONCRETO TIPO A50 - 40 X 40 X 6
CM, INCLUYE BASE EN ARENA O MORTERO (SUMINISTRO E INSTALACIÓN)</t>
  </si>
  <si>
    <t>PULIDA Y BRILLO GRANITO, INCLUYE TRATAMIENTO DE RESANES Y JUNTAS (SUMINISTRO E INSTALACIÓN)</t>
  </si>
  <si>
    <t>TABLETA   GRES   LISO   DE   33   X  33   COLOR   SAHARA-   MORTERO   1:4   (SUMINISTRO   E INSTALACIÓN)</t>
  </si>
  <si>
    <t>SUMINISTRO E INSTALACION PISO VINILO, TRAFICO COMERCIAL 33X33/50X50 E=2 MM. INC. PREPARACION DE SUPERFICIE CON MASTICO RESANADOR Y ADHESIVO</t>
  </si>
  <si>
    <t>SUMINISTRO E INSTALACION PISO VINILO, TRAFICO COMERCIAL 33X33/50X50 E=3 MM. INC. PREPARACION DE SUPERFICIE CON MASTICO RESANADOR Y ADHESIVO</t>
  </si>
  <si>
    <t>SUMINISTRO  E INSTALACION  DE CINTA ANTIDESLIZANTE   PISOS ANCHO 5 CMS  INCLUYE MATERIALES Y MANO DE OBRA</t>
  </si>
  <si>
    <t>GUARDAESCOBA EN GRANITO DE MARMOL VIBROPRENSADO BH H = 0.065 (SUMINISTRO E INSTALACIÓN)</t>
  </si>
  <si>
    <t>SUMINISTRO E INSTALACIÓN DE GUARDA ESCOBA EN BALDOSA CERAMICA ANTIDESLIZANTE EN DUROPISO  H=7 CM</t>
  </si>
  <si>
    <t>SUMINISTRO, TRANSPORTE E INSTALACION DE MEDIA CAÑA EN PVC DE 9 CM, INCLUYE FIJACIÓN, MASILLA Y TODO LO NECESARIO PARA SU CORRECTA EJECUCIÓN.</t>
  </si>
  <si>
    <t>CONCRETO ENDURECIDO H = 0.05. 3000 PSI CON APLICACIÓN DE ENDURECEDOR ROCKTOP, SIKAFLOOR O EQUIVALENTE</t>
  </si>
  <si>
    <t>CONCRETO ENDURECIDO H = 0.10. 3000 PSI CON APLICACIÓN DE ENDURECEDOR ROCKTOP, SIKAFLOOR O EQUIVALENTE</t>
  </si>
  <si>
    <t>AFINADO CUBIERTAS PLANAS MORTERO 1:3 IMPERMEABILIZADO. INCLUYE PENDIENTADO Y REMATES</t>
  </si>
  <si>
    <t>IMPERMEABILIZACION EXTERIOR ESTRUCTURAS DE CONCRETO ENTERRADAS IGOL DENSO
2 MANOS</t>
  </si>
  <si>
    <t>IMPERMEABILIZACION CUBIERTA DE CONCRETO, SISTEMA 3 CAPAS, MANTOS ASFALTICOS MODIFICADOS  CON  REFUERZOS  EN  FIBRA DE  VIDRIO  E=3MM.  ACABADO  FINAL  FOIL  DE ALUMINIO, NO TRANSITABLE. INCLUYE REMATES 15 CM POR ENCIMA DEL NIVEL DE LA CUBIERTA Y CAJILLAS PARA INSTALACION DE TRAGANTES</t>
  </si>
  <si>
    <t>IMPERMEABILIZACION INTERIOR PARA TANQUES DE CONCRETO MEMBRANA PVC SIKAPLAN
12 NTR O EQUIVALENTE. INCLUYE REMATES</t>
  </si>
  <si>
    <t>SUMINISTRO E INSTALACION DE CUBIERTA TERMOACUSTICA UPVC BLANCO - BLANCO CON FIBRA DE CARBONO DE 2,5 MM COLOR A DEFINIR</t>
  </si>
  <si>
    <t>SUMINISTRO  E INSTALACION  DE BAJANTE PVC DE 3" (RAINGO)  INCLUYE  ACCESORIOS  Y SOPORTES</t>
  </si>
  <si>
    <t>SUMINISTRO  E  INSTALACION  DE  CANAL  PVC  DE  3"  (RAINGO)  INCLUYE  ACCESORIOS  Y SOPORTES</t>
  </si>
  <si>
    <t>SUMINISTRO  E  INSTALACION  DE  CANAL  LAMINA  GALVANIZADA   DS  =  50  CM  -  CAL  20. INCLUYE SOPORTES, SOSCOS, REFUERZOS Y GARGOLAS DE REBOSE</t>
  </si>
  <si>
    <t>SUMINISTRO  E  INSTALACION  DE  CANAL  LAMINA  GALVANIZADA   DS  =  80  CM  -  CAL  20. INCLUYE SOPORTES, SOSCOS, REFUERZOS Y GARGOLAS DE REBOSE</t>
  </si>
  <si>
    <t>SUMINISTRO  E  INSTALACION  DE  CANAL  LAMINA  GALVANIZADA   DS  =  100  CM  -  CAL  20. INCLUYE SOPORTES, SOSCOS, REFUERZOS Y GARGOLAS DE REBOSE</t>
  </si>
  <si>
    <t>SUMINISTRO  E  INSTALACION  DE  CANAL  LAMINA  GALVANIZADA   DS  =  75  CM  -  CAL  20. INCLUYE SOPORTES, SOSCOS, REFUERZOS Y GARGOLAS DE REBOSE</t>
  </si>
  <si>
    <t>SUMINISTRO E INSTALACION DE CABALLETE EN LAMINA PINTADA CALIBRE 26 DS ENTRE 45-
80CM</t>
  </si>
  <si>
    <t>IMPERMEABILIZACIÓNCON MEMBRANA LÍQUIDA ACRÍLICA CON ALTAS ESPECIFICACIONES,EN TRES CAPAS, SE ENTREGA CON PRUEBA HIDROSTÁTICA, SIEMPRE Y CUANDO LAS CONDICIONES DE LA LOSA LO PERMITA, INCLUYE ARREGLO DE LOS BAJANTES DE AGUA</t>
  </si>
  <si>
    <t>SUMINISTRO E INSTALACION DE VENTANERIA DE ALUMINIO, TIPO CORREDIZA, PERFIL EXTRUIDO,  ACABADO  ANODIZADO,  VIDRIO  DE  SEGURIDAD,  NORMA  NSR10  K.4.2  Y K.4.3. INCLUYE EMPAQUES, SELLOS, ANCLAJES, ACCESORIOS Y ALFAJIA DE ALUMINIO (SI APLICA)</t>
  </si>
  <si>
    <t>SUMINISTRO E INSTALACION DE VENTANERIA DE ALUMINIO, TIPO BATIENTE, PERFIL EXTRUIDO,  ACABADO  ANODIZADO,  VIDRIO  DE  SEGURIDAD,  NORMA  NSR10  K.4.2  Y K.4.3. INCLUYE EMPAQUES, SELLOS, ANCLAJES, ACCESORIOS Y ALFAJIA DE ALUMINIO (SI APLICA)</t>
  </si>
  <si>
    <t>SUMINISTRO E INSTALACION DE VENTANERIA DE ALUMINIO, TIPO FIJO, PERFIL EXTRUIDO, ACABADO ANODIZADO, VIDRIO DE SEGURIDAD, NORMA NSR10 K.4.2 Y K.4.3. INCLUYE EMPAQUES, SELLOS, ANCLAJES, ACCESORIOS Y ALFAJIA DE ALUMINIO (SI APLICA)</t>
  </si>
  <si>
    <t>SUMINISTRO   E  INSTALACION   DE   VENTANERIA   DE   ALUMINIO,   TIPO   CELOSIA,   PERFIL EXTRUIDO,  ACABADO  ANODIZADO,  NORMA  NSR10  K.4.2  Y  K.4.3.  INCLUYE  EMPAQUES, SELLOS, ANCLAJES, ACCESORIOS Y ALFAJIA DE ALUMINIO (SI APLICA)</t>
  </si>
  <si>
    <t>PUERTA Y MARCO EN ALUMINIO ANODIZADO SERIE 3831/5020 - COLOR MATE NATURAL + VIDRIO CRISTAL TEMPLADO INCOLORO 5 MM (SUMINISTRO E INSTALACIÓN)</t>
  </si>
  <si>
    <t>SUMINISTRO  E  INSTALACION  DE  PUERTA  ENTAMBIRADO  C.R.  C18   +  MARCOS  PUERTA LAMINA C.R. C18 ENTRE  2,00 - 2.15X 0,90  -1.00M + MONTANTE  C.R C18 TIPO PERSIANA, INCLUYE   VISILLO  EN  VIDRIO  LAMINADO  3+3  (0.10X0.75M),CERROJO  LLAVE  -  MARIPOSA PARA AULAS REF. KENT DE YALE O EQUIVALENTE,  ANTICORROSIVO, ESMALTE, ANCLAJE, BISAGRAS TIPO PESADO Y CARGUE EN MORTERO</t>
  </si>
  <si>
    <t>SUMINISTRO  E  INSTALACION  DE  BARANDA  METALICA  CORREDORES  DE  CIRCULACION, TUBO  CIRCULAR  EN  ACERO  GALVANIZADO  DE  2"  INCLINADO  HACIA  EL  INTERIOR,  EN ANCLAJE LATERAL A LA LOSA CON PLATINAS DE 0,17 CM X 0,20 CM DE ACERO DE 1/4" Y CHAZO  DE ANCLAJE DE 3/8" X 3" CON PLATINAS  DE HIERRO  LATERALES  DE 3/8" X 2" Y PLATINAS INTERNAS DE 1/4" X 1 1/2"  TUBO INTERNO EN ACERO DE 1 1/2" DOS MANOS DE ANTICORROSIVO Y ACABADO EN PINTURA ESMALTE</t>
  </si>
  <si>
    <t>SUMINISTRO E INSTALACION DE PASAMANOS METALICO TUBO ESTRUCTURAL 1 1/2" 2.5 MM. INCLUYE ANCLAJES Y ACCESORIOS</t>
  </si>
  <si>
    <t>SUMINISTRO E INSTALACIÓN DE PUERTA METALICA TIPO PERSIANA C.R. C18 (ANTIC - ESMALTE, INCLUYE MANIJA TUBULAR FIJA DE DIAMETRO 5/8" POR AMBOS LADOS).</t>
  </si>
  <si>
    <t>SUMINISTRO E INSTALACION DE COMPUERTA DE ACCESO ABATIBLE , EN LAMINA ALFAJOR E=1/8". INCLUYE MARCO Y CONTRAMARCO, ESTRUCTURA, REFUERZOS ACCESORIOS, PROTECCION ANTICORROSIVA.</t>
  </si>
  <si>
    <t>SUMINISTRO E INSTALACION DE JUEGO PARA PUERTA SENCILLA COMPUESTO DE: UNA(1) BARRA ANTIPANICO PUSH DE UN PUNTO INCLUYENDO MANIJA CON LLAVE, Y UN (1) BRAZO HIDRAULICO CIERRAPUERTAS. ELEMENTOS MARCA STANLEY O EQUIVALENTE</t>
  </si>
  <si>
    <t>ENCHAPE  PARED  EGEO  20.5  X  20.5  -  (INCLUYE  WIN  EN  ALUMINIO)   (SUMINISTRO  E INSTALACIÓN)</t>
  </si>
  <si>
    <t>ENCHAPE  PARED  EGEO  20.5 X  20.5 MESONES  B =  60 CM.  (INCLUYE  WIN  EN ALUMINIO) (SUMINISTRO E INSTALACIÓN)</t>
  </si>
  <si>
    <t>SUMINISTRO E INSTALACIÓN DE CENEFA DE REMATE EN ENCHAPE DE COLOR MARCA CORONA O SIMILAR</t>
  </si>
  <si>
    <t>SUMINISTRO E INSTALACIÓN ENCHAPE 3 CARAS DE BORDILLOS DUCHA O ASEO, INCLUYE WIN ALUMINIO</t>
  </si>
  <si>
    <t>SUMINISTRO, TRANSPORTE E INSTALACIÓN DE LUMINARIA DE EMERGENCIA, SOBREPONER, LED R1W5, 120/277V, 90MIN AUTONOMÍA. INCLUYE: INCLUYE: CLAVIJA CODELCA, CABLE ENCAUCHETADO 3X14, CABLE ACERADO Y DEMÁS ELEMENTOS PARA UNA CORRECTA INSTALACIÓN. SEGUN DISEÑO REALIZADO.  (ALTURA DE INSTALACIÓN HASTA 4M).</t>
  </si>
  <si>
    <t>SUMINISTRO E INSTALACIÓN DE LUMINARIA PANEL LED REDONDO 4" 12W, 6500 K, 100-240 V, FLUJO LUMINOSO MAYOR A 600 LM, IRC 70, VIDA ÚTIL MAYOR A 20,000 H. INCLUYE CONECTORES DE RESORTE, CINTA , ACCESORIOS DE FIJACIÓN Y SOPORTE. MATERIAL CERTIFICADO, GARANTIZADO E INSTALADO SEGÚN REGLAMENTACIÓN NTC 2050.</t>
  </si>
  <si>
    <t>SUMINISTRO E INSTALACIÓN DE LUMINARIA LINEAL LED DE 31W, 6500 K, 100-240 V, FLUJO LUMINOSO MAYOR A 3200 LM, IRC 80, VIDA ÚTIL MAYOR A 10,000 H. INCLUYE CONECTORES DE RESORTE, CINTA , ACCESORIOS DE FIJACIÓN Y SOPORTE. MATERIAL CERTIFICADO, GARANTIZADO E INSTALADO SEGÚN REGLAMENTACIÓN NTC 2050.</t>
  </si>
  <si>
    <t>SUMINISTRO E INSTALACIÓN DE REFLECTOR LED  DE 200 W, 6500 K, 100-240 V, IP 67, FLUJO LUMINOSO MAYOR A 2000 LM, IRC 80, VIDA ÚTIL MAYOR A 10,000 H. INCLUYE CONECTORES DE RESORTE,  CINTA , ACCESORIOS  DE FIJACIÓN  Y SOPORTE.  MATERIAL  CERTIFICADO, GARANTIZADO E INSTALADO SEGÚN REGLAMENTACIÓN NTC 2050.</t>
  </si>
  <si>
    <t>SUMINISTRO E INSTALACIÓN DE LUMINARIA A PRUEBA DE EXPLOSIÓN. 100-240 V, IRC 80, FLUJO   LUMINOSO   3600   LM,   VIDA   ÚTIL   MAYOR   A  30,000   HORAS,   6500   K.   INCLUYE CONECTORES  DE RESORTE,  CINTA  ,  ACCESORIOS  DE  FIJACIÓN  Y  SOPORTE.  MATERIAL CERTIFICADO, GARANTIZADO E INSTALADO SEGÚN REGLAMENTACIÓN NTC 2050.</t>
  </si>
  <si>
    <t>SUMINISTRO E INSTALACIÓN DE LUMINARIA REFLECTOR LED 100W, 6500 K, 100-240 V, FLUJO LUMINOSO MAYOR A 8000 LM, IRC 70, VIDA ÚTIL MAYOR A 20,000 H. INCLUYE CONECTORES DE RESORTE, CINTA , ACCESORIOS DE FIJACIÓN Y SOPORTE. MATERIAL CERTIFICADO, GARANTIZADO E INSTALADO SEGÚN REGLAMENTACIÓN NTC 2050.</t>
  </si>
  <si>
    <t>SUMINISTRO E INSTALACIÓN DE LUMINARIA HERMÉTICA  LED DE 40W, 6500 K, 100-240 V, FLUJO LUMINOSO MAYOR A 4000 LM, IRC 80, VIDA ÚTIL MAYOR A 45,000 H. INCLUYE CONECTORES DE RESORTE, CINTA , ACCESORIOS DE FIJACIÓN Y SOPORTE. MATERIAL CERTIFICADO, GARANTIZADO E INSTALADO SEGÚN REGLAMENTACIÓN NTC 2050.</t>
  </si>
  <si>
    <t>SUMINISTRO E INSTALACION DE LUMINARIA HERMETICA 2X18W T8 LED PC POTENCIA 36W FLUJO LUMINOSO LUZ BLANCA FUENTE 3600, 6500K, VIDA UTIL 40,000H. REFERENCIA P37650 DE SYLVANIA O EQUIVALENTE. MEDIDAS 15X120 MATERIALES POLICARBONATO Y VIDRIO, INSTALACION DESCOLGADA (INCLUYE CABLE ENCAUCHETADO, GUAYAS DE SOPORTE Y CLAVIJAS DE CONEXION)</t>
  </si>
  <si>
    <t>SUMINISTRO E INSTALACION DE LUMINARIA HERMETICA 1X18W T8 LED PC POTENCIA 18W FLUJO LUMINOSO LUZ BLANCA FUENTE 1800, 6500K, VIDA UTIL 40,000H. REFERENCIA P37651 DE SYLVANIA O EQUIVALENTE. MEDIDAS 15X120 MATERIALES POLICARBONATO Y VIDRIO, INSTALACION DESCOLGADA  (INCLUYE CABLE ENCAUCHETADO, GUAYAS DE SOPORTE Y CLAVIJAS DE CONEXION)</t>
  </si>
  <si>
    <t>SUMNISTRO E INSTALACION DE BALA STIL LED 16W DIMERIZABLE 0-10, CHIP SAMSUNG 7", LUZ 6500K, 100.000 HORAS DE VIDA ÚTIL, 1597 LÚMENES 85-277V, IP40, GARANTÍA 7 AÑOS</t>
  </si>
  <si>
    <t>SUMINISTRO E INSTALACION DE BALA STIL LED WELEDPOWER 13W CHIP SAMSUNG 5"
6500K 100.000 HORAS DE VIDA ÚTIL, 1250 LÚMENES 120-277V IP40, 7 AÑOS DE GARANTÍA</t>
  </si>
  <si>
    <t>SUMINISTRO E INSTALACIÓN DE LUMINARIA HERMÉTICA LED 2X25W T5 120.277 V (5800 LMS) IP 65 POLICARBONATO 6500K LUZ BLANCA. INCLUYE CONECTORES DE RESORTE, CINTA, ACCESORIOS DE FIJACIÓN Y SOPORTE. MATERIAL CERTIFICADO, GARANTIZADO E INSTALADO SEGÚN REGLAMENTACIÓN NTC 2050.</t>
  </si>
  <si>
    <t>LAMPARA LED ALUMBRADO PUBLICO  60W - 208V, ALUMBRADO PERIMETRAL POSTE METALICO 6 M.</t>
  </si>
  <si>
    <t>SUMINISTRO E INSTALACION DE APLIQUE DE EMERGENCIA STIL LED BIFOCAL 2,4W, 90 MIN AUTONOMIA, 100-240V. 3 AÑOS DE GARANTÍA</t>
  </si>
  <si>
    <t>GRIFERIA ANTIVANDALICA PARA LAVAMANOS PICO CORTO TIPO PUSH, CONEXION Ø 3/4" Ó
1/2", 24-AA-142006 DOCOL Ó SIMILAR.</t>
  </si>
  <si>
    <t>ORINAL   MEDIANO   DE   COLGAR   INSTITUCIONAL   COLOR   BLANCO   +  KIT   VÁLVULA   DE DESCARGA ANTIVÁNDÁLICA ALTA PRESIÓN PARA ORINAL</t>
  </si>
  <si>
    <t>ORINAL   MEDIANO   DE  COLGAR   INSTITUCIONAL   COLOR   BLANCO,   MARCA   CORONA   O EQUIVALENTE, CON GRIFERIA DE PUSH CONEXIÓN SUPERIOR</t>
  </si>
  <si>
    <t>ORINAL INFANTIL DE COLGAR INSTITUCIONAL COLOR BLANCO MARCA CORONA O EQUIVALENTE, CON GRIFERIA DE PUSH CONEXIÓN SUPERIOR</t>
  </si>
  <si>
    <t>SUMINISTRO   E   INSTALACION   DE   SANITARIO   INSTITUCIONAL   PARA   PERSONAS   DE MOVILIDAD  REDUCIDA  COLOR  BLANCO  PARA  CONEXION  POSTERIOR  DE  ALTA PRESION TIPO CORONA Ó EQUIVALENTE CON GRIFERIA ANTIVANDALICA Y ACOPLE</t>
  </si>
  <si>
    <t>SUMINISTRO   E   INSTALACION   DE   SANITARIO   INSTITUCIONAL   PARA   PERSONAS   DE MOVILIDAD REDUCIDA COLOR BLANCO DE TANQUE Y ACOPLE</t>
  </si>
  <si>
    <t>SUMINISTRO   E   INSTALACION   DE   SANITARIO   INSTITUCIONAL   COLOR   BLANCO   PARA CONEXIÓN SUPERIOR + KIT VÁLVULA DE DESCARGA ANTIVANDÁLICA DE ALTA PRESIÓN Y ACOPLE</t>
  </si>
  <si>
    <t>LAVAMANOS DE COLGAR BLANCO PARA MINUSVALIDOS HANDYCAP REF. GR-01291 O EQUIVALENTE. INCLUYE SIFON BOTELLA Y ACOPLE</t>
  </si>
  <si>
    <t>LAVAMANOS   DE   SOBREPONER   MARSELLA   BLANCO   TIPO   CORONA   Ó   EQUIVALENTE. INCLUYE SIFON Y ACOPLE</t>
  </si>
  <si>
    <t>SUMINISTRO  E  INSTALACION  LAVAMANOS  BLANCO  ACUACER  CON  GRIFERIA,  SIFON   Y ACOPLE</t>
  </si>
  <si>
    <t>SUMINISTRO E INSTALACION POCETA ACERO INOX. 35X40 + GRIFERIA TIPO PUSH. INCLUYE ACOPLE Y SIFON BOTELLA</t>
  </si>
  <si>
    <t>SUMINISTRO E INSTALACION LAVAPLATOS 50 X 35 INCLUYE GRIFERIA UNA LLAVE INCLUYE SIFON CANASTILLA Y ACOPLE</t>
  </si>
  <si>
    <t>SUMINISTRO E INSTALACION DE JUEGO DE DOS (2) BARRAS DE SEGURIDAD RECTAS FIJAS EN ACERO INOXIDABLE PARA BAÑO DE PERSONAS DE MOVILIDAD REDUCIDA</t>
  </si>
  <si>
    <t>SUMINISTRO E INSTALACION DE BARRA DE SEGURIDAD EN ACERO INOXIDABLE PISO  - PARED EN BAÑO PARA PERSONAS DE MOVILIDAD REDUCIDA</t>
  </si>
  <si>
    <t>SUMINISTRO E INSTALACION DE BARRA DE SEGURIDAD PLEGABLE O ABATIBLE  EN ACERO INOXIDABLE PARA BAÑO DE PERSONAS DE MOVILIDAD REDUCIDA</t>
  </si>
  <si>
    <t>SUMINISTRO  E  INSTALACION  DE  DISPENSADOR  DE  PAPEL  HIGIENICO  INSTITUCIONAL ACERO INOX. 26 CM</t>
  </si>
  <si>
    <t>SUMINISTRO E INSTALACION DE TANQUE PLASTICO 1000 LTS. INC. VALVULA DE FLOTADOR Y ACCESORIOS</t>
  </si>
  <si>
    <t>SUMINISTRO E INSTALACION DE TANQUE PLASTICO 2000 LTS. INC. VALVULA DE FLOTADOR Y ACCESORIOS</t>
  </si>
  <si>
    <t>SUMINISTRO E INSTALACION DE TANQUE PLASTICO 5000 LTS. INC. VALVULA DE FLOTADOR Y ACCESORIOS</t>
  </si>
  <si>
    <t>APARATOS   SANITARIOS   Y   ACCESORIOS   -   ANTIVANDÁLICOS   TIPO   PUSH   (SUM   E INSTALACION)</t>
  </si>
  <si>
    <t>DUCHA LAVAOJOS DE EMERGENCIA DE PEDESTAL, DE ACCIONAMIENTO MANUAL CON DESAGUE Y SIFÓN CROMADOS, BASE EN ACERO INOXIDABLE PARA ANCLAR AL PISO EN DIAMETRO 8"</t>
  </si>
  <si>
    <t>CIELO RASO PLANO BLANCO EN PVC E=6MM. INCLUYE ARMADURA DE SOPORTE, REMATES Y BOCELES</t>
  </si>
  <si>
    <t>CIELO   RASO   EN   LAMINA   PLANA   SUPERBOARD   O   EQUIVALENTE   E=6MM.   INCLUYE ENCINTADO, MASILLA Y PINTURA</t>
  </si>
  <si>
    <t>MURO EN SUPERBOARD DE 8 MM  INCLUYE ESTRUCTURA METALICA , MASILLA , CINTA Y PINTURA , VISTO DOS CARAS  E=12 CMS</t>
  </si>
  <si>
    <t>SUMINISTRO E INSTALACION DE DIVISIONES PARA BAÑOS EN ACERO INOXIDABLE, INCLUYE ELEMENTOS DE FIJACION Y ANCLAJE</t>
  </si>
  <si>
    <t>SUMINISTRO  E INSTALACION  DE DIVISIONES  PARA  BAÑOS  EN  LAMINA  CALIBRE  18   (INC PINTURA HORNO)</t>
  </si>
  <si>
    <t>SUMINISTRO  E INSTALACION DEMARCACIÓN CON PINTURA TRÁFICO VEHICULAR CANCHA MÚLTIPLE</t>
  </si>
  <si>
    <t>SUMINISTRO  E  INSTALACION  DE  PINTURA  EPOXICA  PARA  PISOS,  MUROS  Y  TECHOS INCLUYE PREPARACION DE SUPERFICIE Y PRIMER DE ADHERENCIA</t>
  </si>
  <si>
    <t>SUMINISTRO  E  INSTALACION  CERRADURA  DE  INGRESO  PRINCIPAL  LLAVE  MULTIPUNTO YALE 987 O EQUIVALENTE</t>
  </si>
  <si>
    <t>SUMINISTRO E INSTALACION CERROJO LLAVE - MARIPOSA PARA AULAS REF. KENT DE YALE O EQUIVALENTE</t>
  </si>
  <si>
    <t>SUMINISTRO E INSTALACION CERRADURA PARA OFICINA POMO ENTRADA REF. SATURNO DE SCHLAGE O EQUIVALENTE</t>
  </si>
  <si>
    <t>SUMINISTRO E INSTALACION CERRADURA PARA BAÑO POMO ENTRADA REF. SATURNO DE SCHLAGE O EQUIVALENTE</t>
  </si>
  <si>
    <t>ADOQUIN    CONCRETO    COLOR    GRIS    TRAFICO    LIVIANO    20X10X6CM    (INC.    SUMIN., INSTALACIÓN Y COMPACTACIÓN. INC. 4CM ARENA DE PEÑA)</t>
  </si>
  <si>
    <t>ADOQUIN    CONCRETO    COLOR    GRIS    TRAFICO    PESADO    20X10X8CM    (INC.    SUMIN., INSTALACIÓN Y COMPACTACIÓN. INC. 4CM ARENA DE PEÑA)</t>
  </si>
  <si>
    <t>LOSETA PREFABRICADA CONCRETO  TIPO A30 - 60 X 40 X 6 CM (INCLUYE SUMINISTRO E INSTALACIÓN. INCLUYE BASE 4CM MORTERO 1:5, HECHO EN OBRA)</t>
  </si>
  <si>
    <t>LOSETA PREFABRICADA CONCRETO  TIPO A50 - 40 X 40 X 6 CM (INCLUYE SUMINISTRO E INSTALACIÓN. INCLUYE BASE 4CM MORTERO 1:5, HECHO EN OBRA)</t>
  </si>
  <si>
    <t>PAVIMENTO  EN  CONCRETO  E=17  CM,  MR42,  MICROREFORZADO  CON  FIBRA.  INCLUYE JUNTAS DE DILATACION</t>
  </si>
  <si>
    <t>PAVIMENTO  EN  CONCRETO  E=18  CM,  MR42,  MICROREFORZADO  CON  FIBRA.  INCLUYE JUNTAS DE DILATACION</t>
  </si>
  <si>
    <t>BORDILLO PREFABRICADO A80 (SUMINISTRO E INSTALACIÓN. INCLUYE 3CM MORTERO DE NIVELACIÓN 2000 PSI).</t>
  </si>
  <si>
    <t>SARDINEL  TIPO  A10  (SUMINISTRO  E  INSTALACIÓN.  INCLUYE  3CM  MORTERO  2000  PSI) (3HUECOS)</t>
  </si>
  <si>
    <t>SUMINISTRO  E INSTALACIÓN  DE GRAMA SINTETICA MONOFILAMENTO  50 MM FILTRO UV. INCLUYE RELLENO EN CAUCHO GRANULAR Y DEMAS ELEMENTOS PARA SU INSTALACIÓN.</t>
  </si>
  <si>
    <t>PISO CAUCHO PARA EXTERIORES GRANULADO EPDM CHIPS 1,5 CM NEGRO 0,5 CM FULL COLOR</t>
  </si>
  <si>
    <t>SUMINISTRO, TRANSPORTE E INSTALACIÓN DE PISO DE CAUCHO RECICLADO, CAPA SUPERIOR  DE  GRÁNULOS  DE  CAUCHO  EPDM  DE  10  MM  Y  UNA  CAPA  DE  CAUCHO RECICLADO SBR NEGRO DE 30 MM</t>
  </si>
  <si>
    <t>CERRAMIENTO TIPICO S.E.D.  INC. CIMENTACIÓN (S/DISEÑO AJUSTADO 2006 - VER PLANOS E IMÁGENES) INCLUYE EXCAVACION, RETIRO DE SOBRANTES Y LOCALIZACION H= 2.40</t>
  </si>
  <si>
    <t>CANCHA MÚLTIPLE BALONCESTO - MICROFUTBOL - VOLEIBOL (INC. DOS UN FIJAS DE MICROBALONCESTO  - MALLA PARA MICRO  FUTBOL - JUEGO  DE POSTES Y MALLA PARA VOLEIBOL - DEMARCACIÓN DE LA CANCHA - TRANSPORTE - E INSTALACIÓN)</t>
  </si>
  <si>
    <t>ESTRUCTURA TOTAL PARA CANCHA MÚLTIPLE BALONCESTO - MICROFUTBOL - VOLEIBOL - ÁREA  =  32,00  X  18,50  (INC.  LOCALIZACIÓN  Y  REPLANTEO,  EXCAVACIÓN  MECÁMICA  Y RETIRO, SUB-BASE B-400, ACERO DE TRANSMISIÓN DE ESFUERZOS, MALLA 15X15 Ø 5 MM., PLACA CONCRETO 3000 PSI</t>
  </si>
  <si>
    <t>SUMINISTRO E INSTALACIÓN BICICLETERO M-100, INCL EXCAV MANUAL CON RETIRO SUELO BLANDO, CONCRETO 1:2:3, BICICLET. M-100, HIERRO A-40, Y M DE O.</t>
  </si>
  <si>
    <t>CERRAMIENTO CONTRA IMPACTO H=2.50M (ESTRUCTURA EN TUBO GALVANIZADO DE 2-1/2" Y  PROTECCION  EN  VARILLA  REDONDA  DE  3/4"  C./0.14  M  EJES.  VIGA=30*30  CONCRETO
3000PSI)  SEGÚN DETALLES IDRD.</t>
  </si>
  <si>
    <t>CERRAMIENTO CONTRA IMPACTO  H=5.00M,(ESTRUCTURA EN TUBO GALVANIZADO. DE 3" E=
3,81MM ASTM A500 Y CAMISA DE REFUERZO DE 4", VARILLA REDONDA DE 3/4" C./.14 EJES. VIGA  40X30 Y PILOTES CONCRETO 3000 PSI) SEGÚN DETALLES IDRD.</t>
  </si>
  <si>
    <t>CANECA TIPO M120 (EN MALLA METÁLICA. INCLUYE SUMINISTRO E INSTALACIÓN. INCLUYE BASE EN CONCRETO 1500 PSI, HECHO EN OBRA).</t>
  </si>
  <si>
    <t>POZOS DE INSPECCION CON ELEMENTOS PREFABRICADOS: BASE, CILINDRO, CUELLO, CONO, TAPA INCLUYE: MORTERO PARA AJUSTE Y PEGA DE LOS ELEMENTOS DEL POZO, SEGÚN ESPECIFICACIONES TÉCNICAS DE EEPP DE MEDELLÍN Y DE DISEÑO, SUMINISTRO, TRANSPORTE E INSTALACIÓN DE LOS MATERIALES Y TODO LO NECESARIO PARA SU CORRECTA INSTALACIÓN Y FUNCIONAMIENTO.</t>
  </si>
  <si>
    <t>ENTIBADO CONTINUO DE MADERA CON PERFILES DE MADERA Y PARALES TELESCOPICOS PARA ZANJA DE REDES EXTERNAS</t>
  </si>
  <si>
    <t>ENTIBADO DISCONTINUO DE MADERA CON PERFILES DE MADERA Y PARALES TELESCOPICOS PARA ZANJA DE REDES EXTERNAS</t>
  </si>
  <si>
    <t>LAVADO E HIDROFUGADO DE FACHADAS EN LADRILLO A LA VISTA. INCLUYE SIKARINSE  Y SUPEFACHADA</t>
  </si>
  <si>
    <t>SUMINISTRO E INSTALACION DE CORTINA METALICA ENROLLABLE, INCLUYE MARCO, RIEL GUIA, TAMBOR/EJE, FLEJE LAMINA,  PINTURA, CERRADURA</t>
  </si>
  <si>
    <t>CARCAMO   EN   CONCRETO   3000   PSI   (INTERIOR   60   X   20   CM).   INCLUYE   REJILLA PREFABRICADA</t>
  </si>
  <si>
    <t>CAMPANA EXTRACTORA, CONSTRUIDA EN ACERO INOXIDABLE CALIBRE 20 TIPO 430, DE IGUAL MANERA LOS FILTROS TIPO LABERINTO, CANALES DE REFUERZO, DE RECOLECCIÓN DE GRASAS Y SU ESTRUCTURA, DEBEN SER DEL MISMO MATERIAL.</t>
  </si>
  <si>
    <t>ARRANCADOR O GUARDAMOTOR PARA PROTECCIÓN DEL MOTOR DEL EXTRACTOR, TRIFÁSICO CON CAPACIDAD DE 5.0 HP CON CAJA O COFRE. SE HARÁ CON UN CONTACTOR PROVISTO AL MENOS CON  BOTONES QUE ACCIONAN ADECUADAMENTE LAS FUNCIONES DE ARRANQUE Y PARADA DEL MOTOR,  PROTEGIDO CONTRA SOBRECORRIENTES POR UN RELÉ TÉRMICO, EL ARRANCADOR DEBE INSTALARSE  PRÓXIMO A LA ZONA DE LA CAMPANA Y DEBE SER DE FÁCIL ACCESO PARA OPERAR EL SISTEMA CUANDO SE REQUIERA.</t>
  </si>
  <si>
    <t>PANEL TIPO FIJO Y/O MODULAR PARA CUARTO FRIO. FABRICADO EN LÁMINA GALVANIZADA CAL-28 Y ACABADO EN PINTURA ELECTROSTÁTICA, CON AISLAMIENTO INTERNO ESPECIAL DE POLIURETANO DE ALTA DENSIDAD DE 3" A 4" DE ESPESOR, DE 35 KG/M3, LIBRE DE CFC.</t>
  </si>
  <si>
    <t>PUERTA TIPO BATIENTE PARA CUARTO FRÍO CON DIMENSIONES APROXIMADAS DE 0,90
ANCHO X 1,90 DE ALTURA, FABRICADA EN ACERO INOXIDABLE, CON HERRAJES CROMADOS PARA TRABAJO PESADO Y SISTEMA DE SEGURIDAD PARA ABRIR DESDE ADENTRO. EL MARCO DE LA PUERTA LLEVA EN TODO SU CONTORNO UNA RESISTENCIA CON CONTROL DE TEMPERATURA PARA EVITAR LA CONGELACIÓN Y CONDENSACIÓN DEL MISMO.</t>
  </si>
  <si>
    <t>UNIDAD CONDESADORA PARA CUARTO DE REFRIGERACIÓN O CONSERVACIÓN A UBICAR EN LA PARTE EXTERIOR DEL CUARTO, CON COMPRESOR TIPO HERMÉTICO-INTEMPERIE, TRIFÁSICO A 208 V A  60 HZ, CONDENSADOR FABRICADO EN TUBERÍA DE COBRE Y LAMINILLAS DE ALUMINIO PARA LA TRANSFERENCIA DE CALOR CON MOTOR ELÉCTRICO Y ASPA DE ALUMINIO, PROTECTOR POR ALTA O BAJA PRESIÓN. INCLUYE VÁLVULAS DE SERVICIO Y FILTRO SECADOR, MONTADO SOBRE SOPORTE METÁLICO Y SOPORTADO EN CAUCHOS AMORTIGUADORES DE VIBRACIÓN. REFRIGERANTE 507 ECOLÓGICO O SIMILAR. DISTANCIA MÁXIMA DE 8 MTS LINEALES ENTRE EL CUARTO FRIO Y LA UNIDAD CONDENSADORA.</t>
  </si>
  <si>
    <t>UNIDAD CONDESADORA PARA CUARTO DE CONGELACIÓN A UBICAR EN LA PARTE EXTERIOR DEL CUARTO, CON COMPRESOR TIPO HERMÉTICO-INTEMPERIE, TRIFÁSICO A
208 V A  60 HZ, CONDENSADOR FABRICADO EN TUBERÍA DE COBRE Y LAMINILLAS DE
ALUMINIO PARA LA TRANSFERENCIA DE CALOR CON MOTOR ELÉCTRICO Y ASPA DE ALUMINIO, PROTECTOR POR ALTA O BAJA PRESIÓN. INCLUYE VÁLVULAS DE SERVICIO Y FILTRO SECADOR, MONTADO SOBRE SOPORTE METÁLICO Y SOPORTADO EN CAUCHOS AMORTIGUADORES DE VIBRACIÓN. REFRIGERANTE 507 ECOLÓGICO O SIMILAR. DISTANCIA MÁXIMA DE 8 MTS LINEALES ENTRE EL CUARTO FRIO Y LA UNIDAD CONDENSADORA.</t>
  </si>
  <si>
    <t>UNIDAD EVAPORADORA. DIFUSOR CON MOTOR ELÉCTRICO, A UBICAR DENTRO DEL CUARTO FRÍO. FABRICADO EN TUBERÍA DE COBRE, LÁMINAS DE ALUMINIO Y CUBIERTA EN LÁMINA GALVANIZADA PINTADA ELECTROSTÁTICAMENTE, VÁLVULA DE EXPANSIÓN TIPO TERMOSTÁTICO. VENTILACIÓN POR MEDIO DE MOTORES DE 34 WATTIOS Y ASPAS EN ALUMINIO. CON RESISTENCIAS PARA DESCONGELACIÓN AUTOMÁTICA PROGRAMADA.</t>
  </si>
  <si>
    <t>TERMOSTATO DEL CUARTO DE REFRIGERACIÓN O CONGELACIÓN PARA CONTROL DE TEMPERATURA DE TRABAJO ENTRE  +2° C Y  +4° C.</t>
  </si>
  <si>
    <t>TERMOSTATO  DEL CUARTO DE CONGELACIÓN PARA CONTROL DE TEMPERATURA DE TRABAJO ENTRE  -12° C Y  -15° C.</t>
  </si>
  <si>
    <t>CORTINA PLÁSTICA EN THERMO FILM  TRASLAPADA PARA DISMINUIR EL INTERCAMBIO DE CALOR CON EL EXTERIOR CUANDO LA PUERTA ESTÉ ABIERTA. DIMENSIONES APROXIMADAS DE 1 ANCHO X 2 DE ALTURA</t>
  </si>
  <si>
    <t>LÁMPARA INTERNA PARA CUARTO FRÍO,  HERMÉTICA MONOFÁSICA A 120 V QUE TRABAJE SIN SER AFECTADA POR EL FRIO, ENCENDIDO Y APAGADO AUTOMÁTICO CON MICRO INTERRUPTOR, SE DEBE INDICAR EL NIVEL DE ILUMINANCIA GARANTIZADO POR LA LUMINARIA.</t>
  </si>
  <si>
    <t>MESÓN EN ACERO INOXIDABLE CON DIMENSIONES DE 0,65 DE ANCHO X 0,90 CMS DE ALTURA, CALIBRE 16 TIPO 304-2B, SALPICADERO POSTERIOR DE 9 A 10 CMS DE ALTURA, TAPA CON REFUERZOS EN LA PARTE INFERIOR EN FORMA LONGITUDINAL O TRANSVERSAL EN PERFILES DE ACERO COMÚN EN FORMA DE "U" SOLDADOS A LA TAPA CON ACABADO SATINADO. PATAS INOXIDABLES DE 1 5/8" CON BASES AJUSTABLES HASTA 1" EN ACERO INOXIDABLE. ENTREPAÑO EN ACERO INOXIDABLE CALIBRE 20 DONDE LAS PARTES LO PERMITAN, A UNA ALTURA DE 25 CMS A 30 CMS SOBRE EL PISO TERMINADO REVISANDO QUE PERMITA LA APERTURA FÁCIL DEL TAPAREGISTRO DE AGUA. ESQUINERAS EN ACERO INOXIDABLE CALIBRE 18 PARA SUJETAR LA TAPA Y LAS PATAS PARA CONFORMAR UN CONJUNTO SÓLIDO Y ESTRUCTURADO.</t>
  </si>
  <si>
    <t>MESÓN EN ACERO INOXIDABLE CALIBRE 16 PARA EL MURO DE SERVICIO Y RECIBO DE LOSA SUCIA, CON DIMENSIONES APROXIMADAS DE 0,65 DE ANCHO X 0,90 DE ALTURA, CON PESTAÑA EN ACERO INOXIDABLE PARA ZONA DE VENTANA DE PASO DE APROX. 0,40 CMS DE ANCHO CON PIE DE AMIGO FORMANDO UNA SOLA PIEZA CON EL MESÓN . TAPA CON REFUERZOS EN LA PARTE INFERIOR, PATAS INOXIDABLES DE 1 5/8" CON BASES AJUSTABLES HASTA 1" EN ACERO INOXIDABLE, ENTREPAÑO EN ACERO INOXIDABLE CALIBRE 20 DONDE LAS PARTES LO PERMITAN. ESQUINERAS EN ACERO INOXIDABLE CALIBRE 18.</t>
  </si>
  <si>
    <t>SUM. E INST. GRIFERÍA LAVAPLATOS 8"  (INC. SILICONA, TEFLÓN, CANASTILLA DESAGUE, SIFÓN EN P, ACOFLEX TRANSPORTE Y MANO DE OBRA)</t>
  </si>
  <si>
    <t>SUMINISTRO E INSTALACION DE GRIFERÍA LLAVE PARA LAVAPLATOS, DE USO INSTITUCIONAL CON MANGO EXTRAIBLE</t>
  </si>
  <si>
    <t>SUMINISTRO E INSTALACION DE ANGEO MOSQUITERO CON MARCO DESMONTABLE, ESQUINEROS, EMPAQUE Y SILICONA</t>
  </si>
  <si>
    <t>SUMINISTRO E INSTALACION DE REJILLA DE POLIPROPILENO RESISTENTE A DETERIORO AMBIENTAL, AGENTES QUIMICOS, SALES, SOLVENTES, ACIDOS, ALCOHOLES, DETERGENTES, ACEITES AL AGUA, IMPERMEABLE Y NO ABSORBENTE DE HUMEDAD, RESITENTE A ATAQUES DE MICROORGANISMOS Y RESISTENTE A TEMPERATURAS DE -4ºC HASTA 85ºC, ANCHO 30 CM</t>
  </si>
  <si>
    <t>RECUBRIMIENTO   IMPERMEABLE   DE   CONCRETOS   A   LA   VISTA   -   INC.   TRATAMIENTO SUPERFICIAL PARA MICROFISURAS Y JUNTAS DE CONSTRUCCIÓN</t>
  </si>
  <si>
    <t>TRANSPORTE  UNIDAD DE AULA EN SISTEMA CONSTRUCTIVO  ALTERNATIVO  DE 9 X 6 M. AULA COMPLETA</t>
  </si>
  <si>
    <t>TRANSPORTE UNIDAD DE BAÑO EN SISTEMA CONSTRUCTIVO ALTERNATIVO DE 5,5 X 3,8 M. BAÑO COMPLETO</t>
  </si>
  <si>
    <t>SISTEMA  CONSTRUCTIVO  (RBS  O  SIMILAR)  COMPUESTO  POR PANELES  EXTRUIDOS  DE PVC</t>
  </si>
  <si>
    <t>SUMINISTRO  E  INSTALACION  DE  CABALLETE  CUBIERTA  TRAPEZOIDAL  EN  GALVALUME CALIBRE 26.</t>
  </si>
  <si>
    <t>SUMINISTRO E INSTALACION DE ACCESORIOS METALICOS GALVANIZADOS PARA AMARRE O REMATE DE TEJA.</t>
  </si>
  <si>
    <t>SUMINISTRO  E INSTALACION  DE TAPA TRAPEZOIDAL   (EVA) COLOR  BLANCO,  LONGITUD:
37,7 CM. (PAQUETE POR 10 UNIDADES).</t>
  </si>
  <si>
    <t>SUMINISTRO   E  INSTALACION   DE   FILM   DE   PROTECCION   (CONECTORES,   PANELES   Y ESQUINEROS)</t>
  </si>
  <si>
    <t>SUMINISTRO E INSTALACION DE CUBIERTA EN PAJA CULTIVADA DE VETIVER, TEJIDA, TIRAS DE 1.00M DE LONGITUD, POR 1.70 METROS DE ANCHO</t>
  </si>
  <si>
    <t>EXCAVACION PARA CAISSONS HASTA 7 M DE PROFUNDIDAD CON DIÁMETRO EXTERIOR DE 1,20M EN MATERIAL HETEROGÉNEO, CON PIEDRAS DE HASTA 5 CM DE DIÁMETRO, POZO PILOTE   EN   FORMALETA   EN   MADERA   COMÚN.   INCLUYE   MOLINETE,   MOTOBOMBA, EXTRACCIÓN DEL MATERIAL DEL CAISSON CARGUE Y ACARREO INTERNO DE MATERIALES Y TODO LO NECESARIO PARA SU CORRECTA CONSTRUCCIÓN. SU MEDIDA SERÁ EN SITIO. CON NIVEL FREÁTICO</t>
  </si>
  <si>
    <t>LOSA ALIGERADA CONTRAPISO H = 50 CM - CONCRETO 4000 PSI (INCL TORTA INFERIOR DE 0,03M Y CASETON NO RECUPERABLE)</t>
  </si>
  <si>
    <t>LOSA ALIGERADA CONTRAPISO H = 50 CM - CONCRETO 3500 PSI (INCL TORTA INFERIOR DE 0,03M Y CASETON NO RECUPERABLE)</t>
  </si>
  <si>
    <t>LOSA ALIGERADA CONTRAPISO H = 60 CM - CONCRETO 3500 PSI (INCL TORTA INFERIOR DE 0,03M Y CASETON NO RECUPERABLE)</t>
  </si>
  <si>
    <t>LOSA ALIGERADA CONTRAPISO H = 60 CM - CONCRETO 4000 PSI (INCL TORTA INFERIOR DE 0,03M Y CASETON NO RECUPERABLE)</t>
  </si>
  <si>
    <t>SALIDA + INTERRUPTOR DOBLE LUMINEX O EQUIVALENTE - INCLUYE CAJA, TUBERIA PVC DE 3/4", CONDUCTORES DE COBRE #12 AWG,LS ZH, APARATO ELECTRICO CORRESPONDIENTE Y DEMÁS  ACCESORIOS  NECESARIOS  PARA SU CORRECTA  INSTALACIÓN.  SALIDA  HASTA UNA DISTANCIA DE 3,00M</t>
  </si>
  <si>
    <t>SALIDA PARA LUMINARIA  - INCLUYE CAJA, TUBERIA PVC DE 1/2", CONDUCTORES DE COBRE #12  AWG,  LS  ZH,  APARATO   ELECTRICO   CORRESPONDIENTE   Y  DEMÁS  ACCESORIOS NECESARIOS PARA SU CORRECTA INSTALACIÓN. SALIDA HASTA UNA DISTANCIA DE 3,00M</t>
  </si>
  <si>
    <t>SALIDA + BOTON TIMBRE - INCLUYE CAJA, TUBERIA PVC DE 1/2", CONDUCTORES DE COBRE #12  AWG   LS  ZH,   APARATO   ELECTRICO   CORRESPONDIENTE   Y  DEMÁS  ACCESORIOS NECESARIOS PARA SU CORRECTA INSTALACIÓN. SALIDA HASTA UNA DISTANCIA DE 3,00M</t>
  </si>
  <si>
    <t>SUMINISTRO E INSTALACIÓN DE SALIDA LÓGICA PARA VOZ Y DATOS SENCILLO CATEGORIA 6A. INCLUYE: JACK RJ-45 COLOR AZUL (AUTOPONCHABLE), TAPA ABATIBLE PARA PROTECCIÓN AL POLVO, FACEPLATE SENCILLO, EN CANALETA INCLUYENDO TROQUEL Y CAJA CON TAPA.  (SALIDA EN DISTANCIA HASTA 3M).</t>
  </si>
  <si>
    <t>SUMINISTRO E INSTALACIÓN DE SALIDA LÓGICA PARA VOZ Y DATOS SENCILLO CATEGORIA 6A. INCLUYE: JACK RJ-45 COLOR AZUL (AUTOPONCHABLE), TAPA ABATIBLE PARA PROTECCIÓN AL POLVO, FACEPLATE SENCILLO, TUBERÍA PVC Ø3/4" Y CAJA CON TAPA.</t>
  </si>
  <si>
    <t>SUMINISTRO E INSTALACIÓN DE SALIDA LÓGICA PARA VOZ Y DATOS SENCILLO CATEGORIA 6A. INCLUYE: JACK RJ-45 COLOR AZUL (AUTOPONCHABLE), TAPA ABATIBLE PARA PROTECCIÓN AL POLVO, FACEPLATE SENCILLO, TUBERÍA EMT Ø3/4" Y CAJA CON TAPA.</t>
  </si>
  <si>
    <t>ACCESS  POINT  3COM  O  EQUIVALENTE,   CONEXIÓN  INALAMBRICA,   VELOCIDAD  MINIMA 1300MBPS, BANDA DOBLE DE 2,4GHZ Y 5 GHZ, 3 PUERTOS DE CONEXIÓN, SOPORTE PARA PROTOCOLOS DE SEGURIDAD WEP, WPA, WPA2 (SUMINISTRO E INSTALACIÓN)</t>
  </si>
  <si>
    <t>SUMINISTRO E INSTALACION DE ESTRUCTURA METALICA PARA CUBIERTAS. NORMA NSR10 TITULO F. PERFILERIA ASTM A572 GR50 Y ASTM A37. SOLDADURA E70XX. INC CERCHAS, CORREAS, TENSORES, ANCLAJES Y ACCESORIOS, LIMPIEZA SSPC-SP3, PINTURA ANTICORROSIVA 3 MILS Y ACABADO ESMALTE ALQUIDICO 3 MILS</t>
  </si>
  <si>
    <t>SUMINISTRO  E INSTALACION  DE CAJA METALICA MEDIDOR PARA UN (1) MEDIDOR AGUA 60X28X14 EN LAMINA DE ACERO  COLD ROLLED CALIBRE 18, PINTURA ELECTROSTÁTICA, NORMA NP-006</t>
  </si>
  <si>
    <t>SUMINISTRO E INSTALACIÓN DE LUMINARIA DE EMERGENCIA 2X1,6W 100-240 V, 6500 K, IRC 70, FLUJO LUMINOSO 125 O MÁS. INCLUYE CONECTORES DE RESORTE, CINTA , ACCESORIOS DE FIJACIÓN Y SOPORTE. MATERIAL CERTIFICADO, GARANTIZADO E INSTALADO SEGÚN REGLAMENTACIÓN NTC 2050.</t>
  </si>
  <si>
    <t>SUMINISTRO E INSTALACIÓN DE LUMINARIA PANEL LED REDONDO 8" 18W SOBREPONER, 100-240 V, FLUJO LUMINOSO MAYOR A 1050 LM, IRC 70, VIDA ÚTIL MAYOR 20,000 H. INCLUYE CONECTORES DE RESORTE, CINTA , ACCESORIOS DE FIJACIÓN Y SOPORTE. MATERIAL CERTIFICADO, GARANTIZADO E INSTALADO SEGÚN REGLAMENTACIÓN NTC 2050.</t>
  </si>
  <si>
    <t>SUMINISTRO E INSTALACIÓN DE LUMINARIA A PRUEBA DE EXPLOSIÓN, 2X1,6W 100-240 V, 6500 K, IRC 70, FLUJO LUMINOSO 125 O MÁS. INCLUYE CONECTORES DE RESORTE, CINTA, ACCESORIOS DE FIJACIÓN Y SOPORTE. MATERIAL CERTIFICADO, GARANTIZADO E INSTALADO SEGÚN REGLAMENTACIÓN NTC 2050.</t>
  </si>
  <si>
    <t>SUMINISTRO E INSTALACIÓN DE LUMINARIA AVISO DE SALIDA A PRUEBA DE EXPLOSIÓN, 6 VA 120-277 V, 6500 K, IRC 70. INCLUYE CONECTORES DE RESORTE, CINTA, ACCESORIOS DE FIJACIÓN Y SOPORTE. MATERIAL CERTIFICADO, GARANTIZADO E INSTALADO SEGÚN REGLAMENTACIÓN NTC 2050.</t>
  </si>
  <si>
    <t>SUMINISTRO E INSTALACIÓN DE LUMINARIA AVISO DE SALIDA, 1.6 VA 120-277 V, 6500 K, IRC 70. INCLUYE CONECTORES DE RESORTE, CINTA, ACCESORIOS DE FIJACIÓN Y SOPORTE. MATERIAL CERTIFICADO, GARANTIZADO E INSTALADO SEGÚN REGLAMENTACIÓN NTC 2050.</t>
  </si>
  <si>
    <t>SUMINISTRO E INSTALACIÓN DE LUMINARIA BALA LED DE PISO 3W, 100-240 V, 6500 K, IRC 70. INCLUYE CONECTORES DE RESORTE, CINTA, ACCESORIOS DE FIJACIÓN Y SOPORTE. MATERIAL CERTIFICADO, GARANTIZADO E INSTALADO SEGÚN REGLAMENTACIÓN NTC 2050.</t>
  </si>
  <si>
    <t>SUMINISTRO  E INSTALACIÓN DE LUMINARIA TIPO AP LED 60-80 W, 100-240 W, 100-240 V, 6500 K, IRC 80. INCLUYE CONECTORES DE RESORTE, CINTA, ACCESORIOS DE FIJACIÓN Y SOPORTE.  MATERIAL  CERTIFICADO,  GARANTIZADO  E  INSTALADO  SEGÚN REGLAMENTACIÓN NTC 2050.</t>
  </si>
  <si>
    <t>SUMINISTRO E INSTALACIÓN DE LUMINARIA APLIQUE LED TIPO TORTUGA, 12 W, 100-240 V, 6500 K, IRC 70. INCLUYE CONECTORES DE RESORTE, CINTA, ACCESORIOS DE FIJACIÓN Y SOPORTE.  MATERIAL  CERTIFICADO,  GARANTIZADO  E  INSTALADO  SEGÚN REGLAMENTACIÓN NTC 2050.</t>
  </si>
  <si>
    <t>SUMINISTRO E INSTALACIÓN DE LUMINARIA BALA LED DE PISO 5W, 100-240 V, 6500 K, IRC 70. INCLUYE CONECTORES DE RESORTE, CINTA, ACCESORIOS DE FIJACIÓN Y SOPORTE. MATERIAL CERTIFICADO, GARANTIZADO E INSTALADO SEGÚN REGLAMENTACIÓN NTC 2050.</t>
  </si>
  <si>
    <t>SUMINISTRO E INSTALACION DE LAMPARA HERMETICA STIL LED 40W INTEGRADA CHIP SAMSUNG IP65 121CM 100.000 HORAS DE VIDA ÚTIL, 85-277V, LUZ 6500K IP65. LÚMENES 4.500, 7 AÑOS DE GARANTÍA</t>
  </si>
  <si>
    <t>SUMINISTRO E INSTALACIÓN DE LUMINARIA PANEL LED REDONDO 24W SOBREPONER, 100- 240 V, FLUJO LUMINOSO MAYOR A 1050 LM, IRC 70, VIDA ÚTIL MAYOR 20,000 H. INCLUYE CONECTORES DE RESORTE, CINTA , ACCESORIOS DE FIJACIÓN Y SOPORTE. MATERIAL CERTIFICADO, GARANTIZADO E INSTALADO SEGÚN REGLAMENTACIÓN NTC 2050.</t>
  </si>
  <si>
    <t>EXTRACTOR O VENTILADOR GREENHECK CUBE 240-20, 360-50, 220-15 Y/0 SIMILAR PARA EXTRACCIÓN DE CAMPANA, EN ALUMINIO PARA INSTALAR DIRECTAMENTE ENCIMA DE LA DUCTERÍA Y SELLADO HERMÉTICAMENTE. LOS MATERIALES Y ACABADOS DE LOS VENTILADORES DEBEN SER PARA TRABAJO A LA INTEMPERIE, SU CUBIERTA EXTERNA DEBE IMPEDIR LA ENTRADA DE LLUVIA Y  DE SOLIDOS EXTRAÑOS, MOTOR TRIFÁSICO DE APROX. 5.0 HP A 208 V, 60, CON UN REQUERIMIENTO APROX. ENTRE 5.918 CFM Y 8.170 CFM. SISTEMA DE ACOPLE DEL MOTOR A LA ESTRUCTURA DEL VENTILADOR QUE LIMITE EL NIVEL SONORO Y LA VIBRACIÓN QUE SE PUEDA TRASLADAR A LA ESTRUCTURA DEL CONJUNTO.</t>
  </si>
  <si>
    <t>DUCTO PARA SISTEMA DE EXTRACCIÓN DE HUMOS Y OLORES, FABRICADO EN LÁMINA DE ACERO GALVANIZADA CALIBRE 18 A 24 PARA ACOPLE DE CAMPANA CON EL EXTRACTOR, CON EMPALMES O UNIONES POR MEDIO DE MARCOS. EMPAQUE DE CAUCHO EN MEDIO DE LAS UNIONES DE LOS TRAMOS DE DUCTOS SELLADOS CON SILICONA TRANSPARENTE PARA IMPEDIR FUGA DE GRASA. TORNILLERÍA EN ACERO COMÚN CON TUERCA. TODOS LOS ELEMENTOS EN HIERRO DEBEN ESTAR RECUBIERTOS CON PINTURA BASE ANTICORROSIVA. EL SISTEMA CONSTRUCTIVO DE LOS CONDUCTOS DEBE SER HERMÉTICO. DONDE EL CONDUCTO HORIZONTAL CAMBIE DE DIRECCIÓN A SENTIDO VERTICAL ASCENDENTE Y SEA POSIBLE, SE DEBE INSTALAR UNA COMPUERTA DE CIERRE HERMÉTICO QUE PERMITA LA INSPECCIÓN Y LIMPIEZA DEL CONDUCTO. EL VOLUMEN EN CFM O PCM CALCULADO PARA CADA TRAMO DE CAMPANA Y SALIDA GENERAL ES DE UN MÁXIMO APROX. DE 14.000 CFM.</t>
  </si>
  <si>
    <t>TABLERO DE CONTROL O COFRE FABRICADO EN LÁMINA DE ACERO INOXIDABLE EN CALIBRE 22 COMO MÍNIMO, PINTADO ELECTROSTÁTICAMENTE, CON LUCES INDICADORAS DE FUNCIONAMIENTO, CONTACTOR DE BOBINA Y RELÉ TÉRMICO  PARA PROTECCIÓN DE LA UNIDAD CONGELADORA O DE CONSERVACIÓN, CONTACTOR MANEJO DE VENTILADORES, LUCES PILOTO PARA LA INDICACIÓN DE TRABAJO O PARADA, INTERRUPTOR DE ENCENDIDO Y APAGADO DEL CUARTO, CONTROL TERMOSTÁTICO DIGITAL, PARA LAS DIFERENTES FUNCIONES DEL EQUIPO Y PROTECTOR DE FASES.</t>
  </si>
  <si>
    <t>POCETA EN ACERO INOXIDABLE FORMANDO UNA SOLA PIEZA CON EL MESÓN EN ACERO INOXIDABLE EL CUAL TIENE DIMENSIONES APROXIMADAS DE 0,65 DE ANCHO X 0,90 CMS DE ALTURA Y CON SALPICADERO POSTERIOR DE 9 A 10 CMS DE ALTURA, CON FONDO BORDEADO INCLINADO EN FORMA DE "V" INVERTIDA AL CENTRO PARA EVITAR ESTANCAMIENTO DE AGUA; LAS DIMENSIONES APROXIMADAS DE LA POCETA SON: 0,60 X 0,40 X 0,30 PROFUNDIDAD. INCLUYE SOLDADURA Y PULIMENTO EN TAPA.</t>
  </si>
  <si>
    <t>LAVAMANOS QUIRÚRGICO TIPO PARED CON DIMENSIONES APROX. DE 0,60 X 0,60; EN ACERO INOXIDABLE CALIBRE 18, SALPICADERO DE 10 CMS PERFIL FRONTAL, REMATADOEN CURVA DE 180, CON POCETA CON DIMENSIONES APROXIMADAS DE 0,50 X 0,50 X 0,20 DE PROFUNDIDAD. PIEDEAMIGO PARA ANCLAR A LA PARED.</t>
  </si>
  <si>
    <t>PROTECCIÓN DE REFUERZO CON INHIBIDOR DE CORROSIÓN TIPO DE APLICACIÓN DIRECTA - PARA SUPERFICIES DE CONCRETO</t>
  </si>
  <si>
    <t>CONSORCIO LYB</t>
  </si>
  <si>
    <t>AREA 1</t>
  </si>
  <si>
    <t>AREA 2</t>
  </si>
  <si>
    <t>AREA 3</t>
  </si>
  <si>
    <t>AREA 4</t>
  </si>
  <si>
    <t>AREA 5</t>
  </si>
  <si>
    <t>NIVEL IGUAL EN TODO</t>
  </si>
  <si>
    <t>N-.2 NIVEL IGUAL TODO</t>
  </si>
  <si>
    <t>NIVEL DISEÑO</t>
  </si>
  <si>
    <t>FILTROS</t>
  </si>
  <si>
    <t>BLOQUE 1</t>
  </si>
  <si>
    <t>BLOQUE 2</t>
  </si>
  <si>
    <t>BLOQUE 3</t>
  </si>
  <si>
    <t>BLOQUE 4</t>
  </si>
  <si>
    <t>BLOQUE 5</t>
  </si>
  <si>
    <t>LARGO</t>
  </si>
  <si>
    <t>ANCHO</t>
  </si>
  <si>
    <t>CAJAS 60X60</t>
  </si>
  <si>
    <t>CAJAS 80X80</t>
  </si>
  <si>
    <t>GEOTEXTIL</t>
  </si>
  <si>
    <t>LONGITUD</t>
  </si>
  <si>
    <t>PROFUNDIDAD</t>
  </si>
  <si>
    <t>CANTIDAD</t>
  </si>
  <si>
    <t>VLR.TOTAL</t>
  </si>
  <si>
    <t>OPCION 1</t>
  </si>
  <si>
    <t>OPCION 2</t>
  </si>
  <si>
    <t>NP</t>
  </si>
  <si>
    <t>m3</t>
  </si>
  <si>
    <t>%</t>
  </si>
  <si>
    <t>INP-01</t>
  </si>
  <si>
    <t>CONSORCIO CONSULTORES 26</t>
  </si>
  <si>
    <t>ITEMS NO PREVISTOS</t>
  </si>
  <si>
    <t>OBRAS COMPLEMENTARIAS</t>
  </si>
  <si>
    <t>MEJORAMIENTO RELLENO EN RAJON 15-30</t>
  </si>
  <si>
    <t>DESCRIPCION</t>
  </si>
  <si>
    <t>VOLUMENES</t>
  </si>
  <si>
    <t>AREA (M2)</t>
  </si>
  <si>
    <t>TENIENDO EN CUENTA EL NIVEL DE DISEÑO, COLUMNA AMARILLA, SE TIENEN DOS OPCIONES:</t>
  </si>
  <si>
    <t>OPCION 1: SE MANTIENEN LAS COTAS DEL DISEÑO Y SE DEJAN LOS ULTIMOS 20 CM EN B-200</t>
  </si>
  <si>
    <t>OPCION 2: SE DEJAN TODOS LOS BLOQUES AL MISMO NIVEL Y LOS ULTIMOS 20 CM EN B-200</t>
  </si>
  <si>
    <t>S/DISEÑO</t>
  </si>
  <si>
    <t>N-0.20</t>
  </si>
  <si>
    <t>TOTAL</t>
  </si>
  <si>
    <t>AL DESCOLE DOS LINEAS</t>
  </si>
  <si>
    <t>EXCAVACION MANUAL PARA FILTROS</t>
  </si>
  <si>
    <t>TOTAL (M3)</t>
  </si>
  <si>
    <t>VOL (M3)</t>
  </si>
  <si>
    <t>COTA</t>
  </si>
  <si>
    <t>CONSORCIO L y B CONSTRUCCIONES</t>
  </si>
  <si>
    <t>ANALISIS DE PRECIOS UNITARIOS</t>
  </si>
  <si>
    <t>PROYECTO</t>
  </si>
  <si>
    <t>UNIDAD</t>
  </si>
  <si>
    <t>EQUIPOS Y MAQUINARIA</t>
  </si>
  <si>
    <t>TIPO</t>
  </si>
  <si>
    <t>RENDIM</t>
  </si>
  <si>
    <t>V.UNIT</t>
  </si>
  <si>
    <t>V. PARCIAL</t>
  </si>
  <si>
    <t>V. TOTAL</t>
  </si>
  <si>
    <t>HERRAMIENTA MENOR (5%)</t>
  </si>
  <si>
    <t>MATERIALES</t>
  </si>
  <si>
    <t>UND</t>
  </si>
  <si>
    <t>CANT</t>
  </si>
  <si>
    <t>V.PARCIAL</t>
  </si>
  <si>
    <t>MANO DE OBRA</t>
  </si>
  <si>
    <t>F PREST</t>
  </si>
  <si>
    <t>JORNAL</t>
  </si>
  <si>
    <t>RENDIM.</t>
  </si>
  <si>
    <t>Mo1</t>
  </si>
  <si>
    <t>TRANSPORTE</t>
  </si>
  <si>
    <t>VOL</t>
  </si>
  <si>
    <t>DISTANCIA</t>
  </si>
  <si>
    <t>TARIFA</t>
  </si>
  <si>
    <t>VALOR UNIT.</t>
  </si>
  <si>
    <t>SUBTOTAL COSTO DIRECTO AJUSTADO AL PESO</t>
  </si>
  <si>
    <t>% INCREMENTO PLIEGO DE CONDICIONES</t>
  </si>
  <si>
    <t>TOTAL INCLUIDO INCREMENTO</t>
  </si>
  <si>
    <t>CONTRATISTA</t>
  </si>
  <si>
    <t>Vo Bo INTERVENTOR</t>
  </si>
  <si>
    <t>ING MSC JEFFERSON O BOHORQUEZ LESMES</t>
  </si>
  <si>
    <t>Mat Prof. 25202 088503 CND</t>
  </si>
  <si>
    <t>REP. LEGAL</t>
  </si>
  <si>
    <t>REP LEGAL</t>
  </si>
  <si>
    <t xml:space="preserve"> PIEDRA RAJON</t>
  </si>
  <si>
    <t>Retroexcavadora jd-510</t>
  </si>
  <si>
    <t>Recebo comun</t>
  </si>
  <si>
    <t>Vibrocompactador</t>
  </si>
  <si>
    <t>INP 01</t>
  </si>
  <si>
    <t>RELLENO EN RAJON CON SELLO EN RECEBO</t>
  </si>
  <si>
    <t>I.E. SANTIAGO DE TUNJA</t>
  </si>
  <si>
    <t>VALOR COSTO DIRECTO</t>
  </si>
  <si>
    <t>ADMINISTRACION</t>
  </si>
  <si>
    <t>IMPREVISTOS</t>
  </si>
  <si>
    <t>UTILIDAD</t>
  </si>
  <si>
    <t>IVA SOBRE UTILIDAD</t>
  </si>
  <si>
    <t>VALOR TOTAL</t>
  </si>
  <si>
    <t>VOLUMEN</t>
  </si>
  <si>
    <t>ALTO</t>
  </si>
  <si>
    <t>LONG.TOTAL</t>
  </si>
  <si>
    <t>MEMORIA RELLENOS</t>
  </si>
  <si>
    <t>INSTITUCION EDUCATIVA NORMAL SUPERIOR TUNJA</t>
  </si>
  <si>
    <t>1.3.1</t>
  </si>
  <si>
    <t>2.1.1</t>
  </si>
  <si>
    <t>2.4.14</t>
  </si>
  <si>
    <t>2.4.15</t>
  </si>
  <si>
    <t>2.4.17</t>
  </si>
  <si>
    <t>4.2</t>
  </si>
  <si>
    <t>4.4.6</t>
  </si>
  <si>
    <t>8.1.1</t>
  </si>
  <si>
    <t>8.1.2</t>
  </si>
  <si>
    <t>8.1.3</t>
  </si>
  <si>
    <t>8.1.4</t>
  </si>
  <si>
    <t>8.1.5</t>
  </si>
  <si>
    <t>8.1.6</t>
  </si>
  <si>
    <t>8.1.7</t>
  </si>
  <si>
    <t>8.1.8</t>
  </si>
  <si>
    <t>8.1.9</t>
  </si>
  <si>
    <t>8.1.10</t>
  </si>
  <si>
    <t>8.1.11</t>
  </si>
  <si>
    <t>8.1.12</t>
  </si>
  <si>
    <t>8.1.13</t>
  </si>
  <si>
    <t>8.1.14</t>
  </si>
  <si>
    <t>8.1.15</t>
  </si>
  <si>
    <t>8.1.16</t>
  </si>
  <si>
    <t>8.1.19</t>
  </si>
  <si>
    <t>8.1.20</t>
  </si>
  <si>
    <t>8.1.21</t>
  </si>
  <si>
    <t>8.1.22</t>
  </si>
  <si>
    <t>8.1.23</t>
  </si>
  <si>
    <t>8.1.24</t>
  </si>
  <si>
    <t>8.1.26</t>
  </si>
  <si>
    <t>8.1.27</t>
  </si>
  <si>
    <t>8.1.28</t>
  </si>
  <si>
    <t>8.1.29</t>
  </si>
  <si>
    <t>8.2.2</t>
  </si>
  <si>
    <t>8.2.4</t>
  </si>
  <si>
    <t>8.2.5</t>
  </si>
  <si>
    <t>8.2.6</t>
  </si>
  <si>
    <t>8.2.7</t>
  </si>
  <si>
    <t>8.2.8</t>
  </si>
  <si>
    <t>8.2.9</t>
  </si>
  <si>
    <t>8.3.57</t>
  </si>
  <si>
    <t>8.4.1</t>
  </si>
  <si>
    <t>8.4.2</t>
  </si>
  <si>
    <t>8.4.3</t>
  </si>
  <si>
    <t>8.4.4</t>
  </si>
  <si>
    <t>8.4.5</t>
  </si>
  <si>
    <t>8.4.6</t>
  </si>
  <si>
    <t>8.6.6</t>
  </si>
  <si>
    <t>8.6.7</t>
  </si>
  <si>
    <t>8.6.8</t>
  </si>
  <si>
    <t>8.6.11</t>
  </si>
  <si>
    <t>8.6.12</t>
  </si>
  <si>
    <t>8.6.13</t>
  </si>
  <si>
    <t>8.6.16</t>
  </si>
  <si>
    <t>8.6.17</t>
  </si>
  <si>
    <t>8.6.23</t>
  </si>
  <si>
    <t>8.8.1</t>
  </si>
  <si>
    <t>8.8.2</t>
  </si>
  <si>
    <t>8.8.3</t>
  </si>
  <si>
    <t>8.8.4</t>
  </si>
  <si>
    <t>8.8.10</t>
  </si>
  <si>
    <t>8.13.1</t>
  </si>
  <si>
    <t>8.13.2</t>
  </si>
  <si>
    <t>8.13.3</t>
  </si>
  <si>
    <t>8.13.4</t>
  </si>
  <si>
    <t>8.13.5</t>
  </si>
  <si>
    <t>8.13.6</t>
  </si>
  <si>
    <t>8.16.23</t>
  </si>
  <si>
    <t>8.18.1</t>
  </si>
  <si>
    <t>11.1.4</t>
  </si>
  <si>
    <t>11.2.4</t>
  </si>
  <si>
    <t>11.3.17</t>
  </si>
  <si>
    <t>12.1.1</t>
  </si>
  <si>
    <t>12.1.2</t>
  </si>
  <si>
    <t>12.1.3</t>
  </si>
  <si>
    <t>12.1.4</t>
  </si>
  <si>
    <t>12.2.2</t>
  </si>
  <si>
    <t>12.2.3</t>
  </si>
  <si>
    <t>12.2.6</t>
  </si>
  <si>
    <t>12.2.9</t>
  </si>
  <si>
    <t>12.2.10</t>
  </si>
  <si>
    <t>14.1.1</t>
  </si>
  <si>
    <t>14.1.2</t>
  </si>
  <si>
    <t>14.1.4</t>
  </si>
  <si>
    <t>14.1.5</t>
  </si>
  <si>
    <t>14.1.6</t>
  </si>
  <si>
    <t>14.1.7</t>
  </si>
  <si>
    <t>14.1.8</t>
  </si>
  <si>
    <t>14.1.9</t>
  </si>
  <si>
    <t>14.1.10</t>
  </si>
  <si>
    <t>14.1.11</t>
  </si>
  <si>
    <t>14.1.12</t>
  </si>
  <si>
    <t>14.1.13</t>
  </si>
  <si>
    <t>14.1.14</t>
  </si>
  <si>
    <t>14.1.15</t>
  </si>
  <si>
    <t>14.1.16</t>
  </si>
  <si>
    <t>14.1.17</t>
  </si>
  <si>
    <t>14.1.18</t>
  </si>
  <si>
    <t>14.1.19</t>
  </si>
  <si>
    <t>14.1.20</t>
  </si>
  <si>
    <t>14.1.21</t>
  </si>
  <si>
    <t>14.1.22</t>
  </si>
  <si>
    <t>14.2.2</t>
  </si>
  <si>
    <t>14.2.5</t>
  </si>
  <si>
    <t>15.1.6</t>
  </si>
  <si>
    <t>15.1.9</t>
  </si>
  <si>
    <t>15.4.1</t>
  </si>
  <si>
    <t>19.1.17</t>
  </si>
  <si>
    <t>19.1.19</t>
  </si>
  <si>
    <t>19.2.3</t>
  </si>
  <si>
    <t>19.2.4</t>
  </si>
  <si>
    <t>19.2.5</t>
  </si>
  <si>
    <t>19.2.7</t>
  </si>
  <si>
    <t>19.2.8</t>
  </si>
  <si>
    <t>19.4.8</t>
  </si>
  <si>
    <t>21.2.1</t>
  </si>
  <si>
    <t>21.2.2</t>
  </si>
  <si>
    <t>21.2.3</t>
  </si>
  <si>
    <t>21.2.4</t>
  </si>
  <si>
    <t>21.2.5</t>
  </si>
  <si>
    <t>21.2.6</t>
  </si>
  <si>
    <t>21.2.7</t>
  </si>
  <si>
    <t>21.2.8</t>
  </si>
  <si>
    <t>21.2.9</t>
  </si>
  <si>
    <t>21.2.10</t>
  </si>
  <si>
    <t>21.2.13</t>
  </si>
  <si>
    <t>21.2.14</t>
  </si>
  <si>
    <t>21.2.15</t>
  </si>
  <si>
    <t>21.2.16</t>
  </si>
  <si>
    <t>21.2.17</t>
  </si>
  <si>
    <t>21.2.18</t>
  </si>
  <si>
    <t>21.2.22</t>
  </si>
  <si>
    <t>OPCION OPTIMIZADA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</si>
</sst>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quot;$&quot;\ * #,##0.00_);_(&quot;$&quot;\ * \(#,##0.00\);_(&quot;$&quot;\ * &quot;-&quot;??_);_(@_)"/>
    <numFmt numFmtId="165" formatCode="_(* #,##0.00_);_(* \(#,##0.00\);_(* &quot;-&quot;??_);_(@_)"/>
    <numFmt numFmtId="166" formatCode="0.0000"/>
    <numFmt numFmtId="167" formatCode="#,##0.0"/>
    <numFmt numFmtId="168" formatCode="0.000%"/>
    <numFmt numFmtId="169" formatCode="0.0%"/>
    <numFmt numFmtId="170" formatCode="_-&quot;$&quot;\ * #,##0_-;\-&quot;$&quot;\ * #,##0_-;_-&quot;$&quot;\ * &quot;-&quot;??_-;_-@_-"/>
    <numFmt numFmtId="171" formatCode="_-* #,##0_-;\-* #,##0_-;_-* &quot;-&quot;??_-;_-@_-"/>
  </numFmts>
  <fonts count="31" x14ac:knownFonts="1">
    <font>
      <sz val="11"/>
      <color rgb="FF000000"/>
      <name val="Calibri"/>
      <family val="2"/>
      <charset val="204"/>
    </font>
    <font>
      <sz val="11"/>
      <color theme="1"/>
      <name val="Calibri"/>
      <family val="2"/>
      <scheme val="minor"/>
    </font>
    <font>
      <b/>
      <sz val="5.5"/>
      <color rgb="FF000000"/>
      <name val="Arial"/>
      <family val="2"/>
    </font>
    <font>
      <b/>
      <sz val="4.5"/>
      <color rgb="FF000000"/>
      <name val="Arial"/>
      <family val="2"/>
    </font>
    <font>
      <sz val="4.5"/>
      <color rgb="FF000000"/>
      <name val="Arial"/>
      <family val="2"/>
    </font>
    <font>
      <sz val="4.5"/>
      <color rgb="FF000000"/>
      <name val="Tahoma"/>
      <family val="2"/>
    </font>
    <font>
      <sz val="11"/>
      <color rgb="FF000000"/>
      <name val="Calibri"/>
      <family val="2"/>
      <charset val="204"/>
    </font>
    <font>
      <sz val="8"/>
      <color rgb="FF000000"/>
      <name val="Calibri"/>
      <family val="2"/>
      <charset val="204"/>
    </font>
    <font>
      <b/>
      <sz val="8"/>
      <color rgb="FF000000"/>
      <name val="Arial"/>
      <family val="2"/>
    </font>
    <font>
      <sz val="8"/>
      <color rgb="FF000000"/>
      <name val="Arial"/>
      <family val="2"/>
    </font>
    <font>
      <b/>
      <sz val="6"/>
      <color rgb="FF000000"/>
      <name val="Arial"/>
      <family val="2"/>
    </font>
    <font>
      <b/>
      <sz val="6"/>
      <color rgb="FF000000"/>
      <name val="Calibri"/>
      <family val="2"/>
    </font>
    <font>
      <sz val="6"/>
      <color rgb="FF000000"/>
      <name val="Calibri"/>
      <family val="2"/>
    </font>
    <font>
      <b/>
      <sz val="12"/>
      <color rgb="FF000000"/>
      <name val="Calibri"/>
      <family val="2"/>
    </font>
    <font>
      <b/>
      <sz val="9"/>
      <name val="Arial Narrow"/>
      <family val="2"/>
    </font>
    <font>
      <b/>
      <sz val="11"/>
      <color rgb="FF000000"/>
      <name val="Calibri"/>
      <family val="2"/>
    </font>
    <font>
      <sz val="9"/>
      <color theme="1"/>
      <name val="Calibri"/>
      <family val="2"/>
      <scheme val="minor"/>
    </font>
    <font>
      <b/>
      <sz val="9"/>
      <color theme="1"/>
      <name val="Calibri"/>
      <family val="2"/>
      <scheme val="minor"/>
    </font>
    <font>
      <b/>
      <sz val="8"/>
      <color theme="1"/>
      <name val="Calibri"/>
      <family val="2"/>
      <scheme val="minor"/>
    </font>
    <font>
      <sz val="12"/>
      <color theme="1"/>
      <name val="Calibri"/>
      <family val="2"/>
      <scheme val="minor"/>
    </font>
    <font>
      <sz val="9"/>
      <color theme="1"/>
      <name val="Arial"/>
      <family val="2"/>
    </font>
    <font>
      <sz val="9"/>
      <name val="Arial"/>
      <family val="2"/>
    </font>
    <font>
      <b/>
      <sz val="11"/>
      <color rgb="FF000000"/>
      <name val="Calibri"/>
      <family val="2"/>
      <charset val="204"/>
    </font>
    <font>
      <b/>
      <sz val="8"/>
      <color rgb="FF000000"/>
      <name val="Calibri"/>
      <family val="2"/>
      <charset val="204"/>
    </font>
    <font>
      <b/>
      <sz val="10"/>
      <color rgb="FF000000"/>
      <name val="Arial"/>
      <family val="2"/>
    </font>
    <font>
      <sz val="9"/>
      <color rgb="FF000000"/>
      <name val="Calibri"/>
      <family val="2"/>
      <charset val="204"/>
    </font>
    <font>
      <b/>
      <sz val="8"/>
      <color rgb="FF000000"/>
      <name val="Calibri"/>
      <family val="2"/>
    </font>
    <font>
      <b/>
      <sz val="8"/>
      <color rgb="FF000000"/>
      <name val="Calibri"/>
      <family val="2"/>
      <scheme val="minor"/>
    </font>
    <font>
      <b/>
      <sz val="14"/>
      <color rgb="FF000000"/>
      <name val="Calibri"/>
      <family val="2"/>
    </font>
    <font>
      <b/>
      <sz val="6"/>
      <color rgb="FF000000"/>
      <name val="Calibri"/>
      <family val="2"/>
      <scheme val="minor"/>
    </font>
    <font>
      <sz val="6"/>
      <color rgb="FF000000"/>
      <name val="Calibri"/>
      <family val="2"/>
      <scheme val="minor"/>
    </font>
  </fonts>
  <fills count="10">
    <fill>
      <patternFill patternType="none"/>
    </fill>
    <fill>
      <patternFill patternType="gray125"/>
    </fill>
    <fill>
      <patternFill patternType="solid">
        <fgColor rgb="FF528DD4"/>
      </patternFill>
    </fill>
    <fill>
      <patternFill patternType="solid">
        <fgColor rgb="FFF79546"/>
      </patternFill>
    </fill>
    <fill>
      <patternFill patternType="solid">
        <fgColor rgb="FFB8CCE3"/>
      </patternFill>
    </fill>
    <fill>
      <patternFill patternType="solid">
        <fgColor rgb="FFC5D9F0"/>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3" tint="0.79998168889431442"/>
        <bgColor indexed="64"/>
      </patternFill>
    </fill>
  </fills>
  <borders count="3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indexed="64"/>
      </bottom>
      <diagonal/>
    </border>
    <border>
      <left/>
      <right style="medium">
        <color indexed="64"/>
      </right>
      <top style="thin">
        <color auto="1"/>
      </top>
      <bottom style="medium">
        <color auto="1"/>
      </bottom>
      <diagonal/>
    </border>
    <border>
      <left/>
      <right/>
      <top style="thin">
        <color auto="1"/>
      </top>
      <bottom style="medium">
        <color auto="1"/>
      </bottom>
      <diagonal/>
    </border>
    <border>
      <left style="medium">
        <color indexed="64"/>
      </left>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9">
    <xf numFmtId="0" fontId="0" fillId="0" borderId="0"/>
    <xf numFmtId="44"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0" fontId="1" fillId="0" borderId="3"/>
    <xf numFmtId="164" fontId="1" fillId="0" borderId="3" applyFont="0" applyFill="0" applyBorder="0" applyAlignment="0" applyProtection="0"/>
    <xf numFmtId="0" fontId="19" fillId="0" borderId="3"/>
    <xf numFmtId="165" fontId="1" fillId="0" borderId="3" applyFont="0" applyFill="0" applyBorder="0" applyAlignment="0" applyProtection="0"/>
    <xf numFmtId="0" fontId="1" fillId="0" borderId="3"/>
  </cellStyleXfs>
  <cellXfs count="208">
    <xf numFmtId="0" fontId="0" fillId="0" borderId="0" xfId="0"/>
    <xf numFmtId="0" fontId="2" fillId="2" borderId="2" xfId="0" applyFont="1" applyFill="1" applyBorder="1" applyAlignment="1">
      <alignment horizontal="center" vertical="center"/>
    </xf>
    <xf numFmtId="0" fontId="0" fillId="5" borderId="2" xfId="0" applyFill="1" applyBorder="1" applyAlignment="1">
      <alignment horizontal="center" vertical="center"/>
    </xf>
    <xf numFmtId="0" fontId="0" fillId="0" borderId="2" xfId="0" applyBorder="1" applyAlignment="1">
      <alignment horizontal="center" vertical="center"/>
    </xf>
    <xf numFmtId="0" fontId="4" fillId="0" borderId="2" xfId="0" applyFont="1" applyBorder="1" applyAlignment="1">
      <alignment horizontal="center" vertical="center"/>
    </xf>
    <xf numFmtId="0" fontId="5" fillId="0" borderId="2" xfId="0" applyFont="1" applyBorder="1" applyAlignment="1">
      <alignment horizontal="center" vertical="center"/>
    </xf>
    <xf numFmtId="0" fontId="4" fillId="0" borderId="2" xfId="0" applyFont="1" applyBorder="1" applyAlignment="1">
      <alignment horizontal="center" vertical="center" wrapText="1"/>
    </xf>
    <xf numFmtId="0" fontId="0" fillId="0" borderId="0" xfId="0" applyAlignment="1">
      <alignment horizontal="center" vertical="center"/>
    </xf>
    <xf numFmtId="0" fontId="2" fillId="0" borderId="3" xfId="0" applyFont="1" applyBorder="1" applyAlignment="1">
      <alignment vertical="top"/>
    </xf>
    <xf numFmtId="0" fontId="2" fillId="0" borderId="1" xfId="0" applyFont="1" applyBorder="1" applyAlignment="1">
      <alignment vertical="top"/>
    </xf>
    <xf numFmtId="0" fontId="0" fillId="0" borderId="1" xfId="0" applyBorder="1" applyAlignment="1">
      <alignment vertical="top"/>
    </xf>
    <xf numFmtId="44" fontId="7" fillId="0" borderId="0" xfId="1" applyFont="1" applyAlignment="1">
      <alignment vertical="center"/>
    </xf>
    <xf numFmtId="44" fontId="7" fillId="0" borderId="1" xfId="1" applyFont="1" applyBorder="1" applyAlignment="1">
      <alignment vertical="center"/>
    </xf>
    <xf numFmtId="44" fontId="8" fillId="0" borderId="1" xfId="1" applyFont="1" applyBorder="1" applyAlignment="1">
      <alignment vertical="center"/>
    </xf>
    <xf numFmtId="44" fontId="7" fillId="5" borderId="2" xfId="1" applyFont="1" applyFill="1" applyBorder="1" applyAlignment="1">
      <alignment horizontal="left" vertical="center"/>
    </xf>
    <xf numFmtId="44" fontId="7" fillId="0" borderId="2" xfId="1" applyFont="1" applyBorder="1" applyAlignment="1">
      <alignment horizontal="center" vertical="center"/>
    </xf>
    <xf numFmtId="44" fontId="9" fillId="0" borderId="2" xfId="1" applyFont="1" applyBorder="1" applyAlignment="1">
      <alignment horizontal="center" vertical="center"/>
    </xf>
    <xf numFmtId="44" fontId="7" fillId="0" borderId="2" xfId="1" applyFont="1" applyBorder="1" applyAlignment="1">
      <alignment horizontal="left" vertical="center"/>
    </xf>
    <xf numFmtId="44" fontId="9" fillId="0" borderId="2" xfId="1" applyFont="1" applyBorder="1" applyAlignment="1">
      <alignment horizontal="right" vertical="center"/>
    </xf>
    <xf numFmtId="44" fontId="9" fillId="0" borderId="2" xfId="1" applyFont="1" applyBorder="1" applyAlignment="1">
      <alignment horizontal="left" vertical="center" wrapText="1"/>
    </xf>
    <xf numFmtId="44" fontId="7" fillId="0" borderId="3" xfId="1" applyFont="1" applyBorder="1" applyAlignment="1">
      <alignment vertical="center"/>
    </xf>
    <xf numFmtId="44" fontId="8" fillId="0" borderId="3" xfId="1" applyFont="1" applyBorder="1" applyAlignment="1">
      <alignment vertical="center"/>
    </xf>
    <xf numFmtId="0" fontId="8" fillId="0" borderId="3" xfId="0" applyFont="1" applyBorder="1" applyAlignment="1">
      <alignment vertical="center"/>
    </xf>
    <xf numFmtId="44" fontId="10" fillId="3" borderId="2" xfId="1" applyFont="1" applyFill="1" applyBorder="1" applyAlignment="1">
      <alignment horizontal="center" vertical="center"/>
    </xf>
    <xf numFmtId="0" fontId="4" fillId="0" borderId="3" xfId="0" applyFont="1" applyBorder="1" applyAlignment="1">
      <alignment horizontal="center" vertical="center"/>
    </xf>
    <xf numFmtId="44" fontId="9" fillId="0" borderId="3" xfId="1" applyFont="1" applyBorder="1" applyAlignment="1">
      <alignment horizontal="right" vertical="center"/>
    </xf>
    <xf numFmtId="0" fontId="11" fillId="0" borderId="1" xfId="0" applyFont="1" applyBorder="1" applyAlignment="1">
      <alignment vertical="top" wrapText="1"/>
    </xf>
    <xf numFmtId="0" fontId="12" fillId="0" borderId="1" xfId="0" applyFont="1" applyBorder="1" applyAlignment="1">
      <alignment vertical="top" wrapText="1"/>
    </xf>
    <xf numFmtId="0" fontId="12" fillId="0" borderId="3" xfId="0" applyFont="1" applyBorder="1" applyAlignment="1">
      <alignment vertical="top" wrapText="1"/>
    </xf>
    <xf numFmtId="0" fontId="11" fillId="0" borderId="3" xfId="0" applyFont="1" applyBorder="1" applyAlignment="1">
      <alignment vertical="top" wrapText="1"/>
    </xf>
    <xf numFmtId="0" fontId="12" fillId="0" borderId="3" xfId="0" applyFont="1" applyBorder="1" applyAlignment="1">
      <alignment horizontal="justify" vertical="center" wrapText="1"/>
    </xf>
    <xf numFmtId="0" fontId="12" fillId="0" borderId="0" xfId="0" applyFont="1" applyAlignment="1">
      <alignment horizontal="justify" vertical="center" wrapText="1"/>
    </xf>
    <xf numFmtId="44" fontId="0" fillId="0" borderId="0" xfId="0" applyNumberFormat="1"/>
    <xf numFmtId="4" fontId="9" fillId="0" borderId="2" xfId="1" applyNumberFormat="1" applyFont="1" applyBorder="1" applyAlignment="1">
      <alignment horizontal="center" vertical="center"/>
    </xf>
    <xf numFmtId="4" fontId="7" fillId="0" borderId="0" xfId="0" applyNumberFormat="1" applyFont="1" applyAlignment="1">
      <alignment horizontal="center" vertical="center"/>
    </xf>
    <xf numFmtId="4" fontId="7" fillId="0" borderId="1" xfId="0" applyNumberFormat="1" applyFont="1" applyBorder="1" applyAlignment="1">
      <alignment horizontal="center" vertical="center"/>
    </xf>
    <xf numFmtId="0" fontId="13" fillId="0" borderId="0" xfId="0" applyFont="1"/>
    <xf numFmtId="4" fontId="9" fillId="0" borderId="8" xfId="1" applyNumberFormat="1" applyFont="1" applyBorder="1" applyAlignment="1">
      <alignment horizontal="center" vertical="center"/>
    </xf>
    <xf numFmtId="4" fontId="9" fillId="0" borderId="7" xfId="1" applyNumberFormat="1" applyFont="1" applyBorder="1" applyAlignment="1">
      <alignment horizontal="center" vertical="center"/>
    </xf>
    <xf numFmtId="44" fontId="10" fillId="4" borderId="9" xfId="1" applyFont="1" applyFill="1" applyBorder="1" applyAlignment="1">
      <alignment horizontal="center" vertical="center"/>
    </xf>
    <xf numFmtId="44" fontId="9" fillId="0" borderId="9" xfId="1" applyFont="1" applyBorder="1" applyAlignment="1">
      <alignment horizontal="right" vertical="center"/>
    </xf>
    <xf numFmtId="44" fontId="7" fillId="0" borderId="9" xfId="1" applyFont="1" applyBorder="1" applyAlignment="1">
      <alignment horizontal="left" vertical="center"/>
    </xf>
    <xf numFmtId="44" fontId="9" fillId="0" borderId="9" xfId="1" applyFont="1" applyBorder="1" applyAlignment="1">
      <alignment horizontal="left" vertical="center" wrapText="1"/>
    </xf>
    <xf numFmtId="44" fontId="7" fillId="5" borderId="9" xfId="1" applyFont="1" applyFill="1" applyBorder="1" applyAlignment="1">
      <alignment horizontal="left" vertical="center"/>
    </xf>
    <xf numFmtId="44" fontId="7" fillId="0" borderId="9" xfId="1" applyFont="1" applyBorder="1" applyAlignment="1">
      <alignment horizontal="center" vertical="center"/>
    </xf>
    <xf numFmtId="44" fontId="9" fillId="0" borderId="9" xfId="1" applyFont="1" applyBorder="1" applyAlignment="1">
      <alignment horizontal="left" vertical="center"/>
    </xf>
    <xf numFmtId="44" fontId="9" fillId="0" borderId="9" xfId="1" applyFont="1" applyBorder="1" applyAlignment="1">
      <alignment horizontal="center" vertical="center"/>
    </xf>
    <xf numFmtId="44" fontId="9" fillId="0" borderId="9" xfId="1" applyFont="1" applyBorder="1" applyAlignment="1">
      <alignment horizontal="center" vertical="center" wrapText="1"/>
    </xf>
    <xf numFmtId="44" fontId="10" fillId="4" borderId="9" xfId="1" applyFont="1" applyFill="1" applyBorder="1" applyAlignment="1">
      <alignment horizontal="left" vertical="center"/>
    </xf>
    <xf numFmtId="4" fontId="9" fillId="0" borderId="3" xfId="1" applyNumberFormat="1" applyFont="1" applyBorder="1" applyAlignment="1">
      <alignment horizontal="center" vertical="center"/>
    </xf>
    <xf numFmtId="0" fontId="0" fillId="0" borderId="0" xfId="0" applyAlignment="1">
      <alignment horizontal="center"/>
    </xf>
    <xf numFmtId="44" fontId="9" fillId="0" borderId="11" xfId="1" applyFont="1" applyBorder="1" applyAlignment="1">
      <alignment horizontal="right" vertical="center"/>
    </xf>
    <xf numFmtId="4" fontId="9" fillId="0" borderId="11" xfId="1" applyNumberFormat="1" applyFont="1" applyBorder="1" applyAlignment="1">
      <alignment horizontal="center" vertical="center"/>
    </xf>
    <xf numFmtId="0" fontId="12" fillId="7" borderId="0" xfId="0" applyFont="1" applyFill="1" applyAlignment="1">
      <alignment horizontal="justify" vertical="center" wrapText="1"/>
    </xf>
    <xf numFmtId="0" fontId="0" fillId="0" borderId="21" xfId="0" applyBorder="1"/>
    <xf numFmtId="0" fontId="0" fillId="0" borderId="22" xfId="0" applyBorder="1"/>
    <xf numFmtId="0" fontId="0" fillId="0" borderId="14" xfId="0" applyBorder="1"/>
    <xf numFmtId="0" fontId="0" fillId="0" borderId="3" xfId="0" applyBorder="1"/>
    <xf numFmtId="0" fontId="0" fillId="0" borderId="15" xfId="0" applyBorder="1"/>
    <xf numFmtId="0" fontId="0" fillId="0" borderId="16" xfId="0" applyBorder="1"/>
    <xf numFmtId="0" fontId="0" fillId="0" borderId="17" xfId="0" applyBorder="1"/>
    <xf numFmtId="43" fontId="0" fillId="0" borderId="17" xfId="3" applyFont="1" applyBorder="1"/>
    <xf numFmtId="0" fontId="0" fillId="0" borderId="21" xfId="0" applyBorder="1" applyAlignment="1">
      <alignment horizontal="center"/>
    </xf>
    <xf numFmtId="43" fontId="0" fillId="0" borderId="16" xfId="3" applyFont="1" applyBorder="1"/>
    <xf numFmtId="0" fontId="0" fillId="0" borderId="4" xfId="0" applyBorder="1" applyAlignment="1">
      <alignment horizontal="center"/>
    </xf>
    <xf numFmtId="0" fontId="0" fillId="0" borderId="24" xfId="0" applyBorder="1"/>
    <xf numFmtId="0" fontId="0" fillId="0" borderId="26" xfId="0" applyBorder="1"/>
    <xf numFmtId="43" fontId="0" fillId="0" borderId="22" xfId="3" applyFont="1" applyBorder="1"/>
    <xf numFmtId="43" fontId="0" fillId="0" borderId="21" xfId="3" applyFont="1" applyBorder="1"/>
    <xf numFmtId="0" fontId="0" fillId="0" borderId="18" xfId="0" applyBorder="1"/>
    <xf numFmtId="0" fontId="0" fillId="0" borderId="5" xfId="0" applyBorder="1"/>
    <xf numFmtId="43" fontId="0" fillId="8" borderId="23" xfId="3" applyFont="1" applyFill="1" applyBorder="1"/>
    <xf numFmtId="43" fontId="0" fillId="8" borderId="18" xfId="3" applyFont="1" applyFill="1" applyBorder="1"/>
    <xf numFmtId="0" fontId="0" fillId="6" borderId="3" xfId="0" applyFill="1" applyBorder="1"/>
    <xf numFmtId="0" fontId="0" fillId="6" borderId="17" xfId="0" applyFill="1" applyBorder="1"/>
    <xf numFmtId="0" fontId="0" fillId="0" borderId="28" xfId="0" applyBorder="1" applyAlignment="1">
      <alignment horizontal="center"/>
    </xf>
    <xf numFmtId="0" fontId="0" fillId="0" borderId="29" xfId="0" applyBorder="1" applyAlignment="1">
      <alignment horizontal="center"/>
    </xf>
    <xf numFmtId="0" fontId="0" fillId="0" borderId="27" xfId="0" applyBorder="1" applyAlignment="1">
      <alignment horizontal="center"/>
    </xf>
    <xf numFmtId="0" fontId="13" fillId="0" borderId="4" xfId="0" applyFont="1" applyBorder="1" applyAlignment="1">
      <alignment horizontal="center"/>
    </xf>
    <xf numFmtId="0" fontId="0" fillId="0" borderId="6" xfId="0" applyBorder="1" applyAlignment="1">
      <alignment horizontal="center"/>
    </xf>
    <xf numFmtId="0" fontId="0" fillId="0" borderId="30" xfId="0" applyBorder="1"/>
    <xf numFmtId="0" fontId="0" fillId="0" borderId="31" xfId="0" applyBorder="1"/>
    <xf numFmtId="0" fontId="0" fillId="0" borderId="31" xfId="0" applyBorder="1" applyAlignment="1">
      <alignment wrapText="1"/>
    </xf>
    <xf numFmtId="0" fontId="0" fillId="0" borderId="32" xfId="0" applyBorder="1"/>
    <xf numFmtId="0" fontId="0" fillId="0" borderId="14" xfId="0" applyBorder="1" applyAlignment="1">
      <alignment vertical="center" wrapText="1"/>
    </xf>
    <xf numFmtId="0" fontId="0" fillId="0" borderId="33" xfId="0" applyBorder="1"/>
    <xf numFmtId="0" fontId="0" fillId="0" borderId="34" xfId="0" applyBorder="1"/>
    <xf numFmtId="0" fontId="0" fillId="0" borderId="35" xfId="0" applyBorder="1"/>
    <xf numFmtId="0" fontId="0" fillId="0" borderId="20" xfId="0" applyBorder="1" applyAlignment="1">
      <alignment horizontal="center"/>
    </xf>
    <xf numFmtId="0" fontId="16" fillId="0" borderId="3" xfId="4" applyFont="1"/>
    <xf numFmtId="0" fontId="17" fillId="0" borderId="3" xfId="4" applyFont="1"/>
    <xf numFmtId="0" fontId="16" fillId="0" borderId="3" xfId="4" applyFont="1" applyAlignment="1">
      <alignment horizontal="center"/>
    </xf>
    <xf numFmtId="164" fontId="16" fillId="0" borderId="3" xfId="5" applyFont="1"/>
    <xf numFmtId="0" fontId="16" fillId="0" borderId="11" xfId="4" applyFont="1" applyBorder="1"/>
    <xf numFmtId="0" fontId="17" fillId="9" borderId="11" xfId="4" applyFont="1" applyFill="1" applyBorder="1"/>
    <xf numFmtId="164" fontId="17" fillId="9" borderId="11" xfId="5" applyFont="1" applyFill="1" applyBorder="1" applyAlignment="1">
      <alignment horizontal="center"/>
    </xf>
    <xf numFmtId="164" fontId="17" fillId="9" borderId="11" xfId="5" applyFont="1" applyFill="1" applyBorder="1"/>
    <xf numFmtId="164" fontId="16" fillId="0" borderId="11" xfId="5" applyFont="1" applyBorder="1"/>
    <xf numFmtId="0" fontId="19" fillId="0" borderId="3" xfId="6"/>
    <xf numFmtId="165" fontId="20" fillId="0" borderId="11" xfId="7" applyFont="1" applyBorder="1"/>
    <xf numFmtId="0" fontId="21" fillId="0" borderId="3" xfId="6" applyFont="1"/>
    <xf numFmtId="0" fontId="17" fillId="9" borderId="11" xfId="4" applyFont="1" applyFill="1" applyBorder="1" applyAlignment="1">
      <alignment horizontal="center"/>
    </xf>
    <xf numFmtId="0" fontId="16" fillId="0" borderId="11" xfId="4" applyFont="1" applyBorder="1" applyAlignment="1">
      <alignment wrapText="1"/>
    </xf>
    <xf numFmtId="0" fontId="16" fillId="0" borderId="3" xfId="8" applyFont="1"/>
    <xf numFmtId="0" fontId="16" fillId="9" borderId="11" xfId="4" applyFont="1" applyFill="1" applyBorder="1" applyAlignment="1">
      <alignment horizontal="center"/>
    </xf>
    <xf numFmtId="164" fontId="16" fillId="9" borderId="11" xfId="5" applyFont="1" applyFill="1" applyBorder="1"/>
    <xf numFmtId="0" fontId="20" fillId="0" borderId="0" xfId="0" applyFont="1"/>
    <xf numFmtId="166" fontId="16" fillId="0" borderId="11" xfId="4" applyNumberFormat="1" applyFont="1" applyBorder="1"/>
    <xf numFmtId="0" fontId="14" fillId="9" borderId="11" xfId="4" applyFont="1" applyFill="1" applyBorder="1" applyAlignment="1">
      <alignment horizontal="center"/>
    </xf>
    <xf numFmtId="164" fontId="14" fillId="9" borderId="11" xfId="5" applyFont="1" applyFill="1" applyBorder="1" applyAlignment="1">
      <alignment horizontal="center"/>
    </xf>
    <xf numFmtId="167" fontId="14" fillId="9" borderId="11" xfId="4" applyNumberFormat="1" applyFont="1" applyFill="1" applyBorder="1" applyAlignment="1">
      <alignment horizontal="center" wrapText="1"/>
    </xf>
    <xf numFmtId="164" fontId="17" fillId="0" borderId="3" xfId="5" applyFont="1"/>
    <xf numFmtId="168" fontId="16" fillId="0" borderId="0" xfId="2" applyNumberFormat="1" applyFont="1"/>
    <xf numFmtId="0" fontId="16" fillId="0" borderId="13" xfId="4" applyFont="1" applyBorder="1"/>
    <xf numFmtId="164" fontId="16" fillId="0" borderId="13" xfId="5" applyFont="1" applyBorder="1"/>
    <xf numFmtId="0" fontId="3" fillId="0" borderId="11" xfId="0" applyFont="1" applyBorder="1" applyAlignment="1">
      <alignment horizontal="center" vertical="center"/>
    </xf>
    <xf numFmtId="44" fontId="8" fillId="0" borderId="11" xfId="1" applyFont="1" applyBorder="1" applyAlignment="1">
      <alignment horizontal="right" vertical="center"/>
    </xf>
    <xf numFmtId="4" fontId="8" fillId="0" borderId="11" xfId="1" applyNumberFormat="1" applyFont="1" applyBorder="1" applyAlignment="1">
      <alignment horizontal="center" vertical="center"/>
    </xf>
    <xf numFmtId="0" fontId="22" fillId="0" borderId="0" xfId="0" applyFont="1"/>
    <xf numFmtId="44" fontId="22" fillId="0" borderId="0" xfId="0" applyNumberFormat="1" applyFont="1"/>
    <xf numFmtId="0" fontId="8" fillId="0" borderId="11" xfId="0" applyFont="1" applyBorder="1" applyAlignment="1">
      <alignment horizontal="center" vertical="center"/>
    </xf>
    <xf numFmtId="0" fontId="23" fillId="0" borderId="0" xfId="0" applyFont="1"/>
    <xf numFmtId="44" fontId="23" fillId="0" borderId="0" xfId="0" applyNumberFormat="1" applyFont="1"/>
    <xf numFmtId="4" fontId="9" fillId="0" borderId="2" xfId="1" applyNumberFormat="1" applyFont="1" applyFill="1" applyBorder="1" applyAlignment="1">
      <alignment horizontal="center" vertical="center"/>
    </xf>
    <xf numFmtId="0" fontId="25" fillId="0" borderId="0" xfId="0" applyFont="1"/>
    <xf numFmtId="0" fontId="3" fillId="0" borderId="11" xfId="0" applyFont="1" applyBorder="1" applyAlignment="1">
      <alignment horizontal="center" vertical="center"/>
    </xf>
    <xf numFmtId="0" fontId="0" fillId="0" borderId="3" xfId="0" applyFill="1" applyBorder="1"/>
    <xf numFmtId="0" fontId="11" fillId="0" borderId="3" xfId="0" applyFont="1" applyBorder="1" applyAlignment="1">
      <alignment horizontal="left" vertical="center" wrapText="1"/>
    </xf>
    <xf numFmtId="0" fontId="12" fillId="0" borderId="2" xfId="0" applyFont="1" applyBorder="1" applyAlignment="1">
      <alignment horizontal="justify" vertical="center" wrapText="1"/>
    </xf>
    <xf numFmtId="170" fontId="0" fillId="0" borderId="0" xfId="1" applyNumberFormat="1" applyFont="1"/>
    <xf numFmtId="170" fontId="2" fillId="2" borderId="2" xfId="1" applyNumberFormat="1" applyFont="1" applyFill="1" applyBorder="1" applyAlignment="1">
      <alignment horizontal="center" vertical="center"/>
    </xf>
    <xf numFmtId="170" fontId="7" fillId="5" borderId="2" xfId="1" applyNumberFormat="1" applyFont="1" applyFill="1" applyBorder="1" applyAlignment="1">
      <alignment horizontal="left" vertical="center"/>
    </xf>
    <xf numFmtId="170" fontId="9" fillId="0" borderId="2" xfId="1" applyNumberFormat="1" applyFont="1" applyBorder="1" applyAlignment="1">
      <alignment horizontal="center" vertical="center"/>
    </xf>
    <xf numFmtId="170" fontId="9" fillId="0" borderId="2" xfId="1" applyNumberFormat="1" applyFont="1" applyFill="1" applyBorder="1" applyAlignment="1">
      <alignment horizontal="center" vertical="center"/>
    </xf>
    <xf numFmtId="170" fontId="9" fillId="0" borderId="7" xfId="1" applyNumberFormat="1" applyFont="1" applyBorder="1" applyAlignment="1">
      <alignment horizontal="center" vertical="center"/>
    </xf>
    <xf numFmtId="170" fontId="9" fillId="0" borderId="11" xfId="1" applyNumberFormat="1" applyFont="1" applyBorder="1" applyAlignment="1">
      <alignment horizontal="center" vertical="center"/>
    </xf>
    <xf numFmtId="170" fontId="8" fillId="0" borderId="11" xfId="1" applyNumberFormat="1" applyFont="1" applyBorder="1" applyAlignment="1">
      <alignment horizontal="center" vertical="center"/>
    </xf>
    <xf numFmtId="0" fontId="27" fillId="0" borderId="11" xfId="0" applyFont="1" applyBorder="1" applyAlignment="1">
      <alignment horizontal="center" vertical="center"/>
    </xf>
    <xf numFmtId="169" fontId="9" fillId="0" borderId="2" xfId="2" applyNumberFormat="1" applyFont="1" applyBorder="1" applyAlignment="1">
      <alignment horizontal="center" vertical="center"/>
    </xf>
    <xf numFmtId="170" fontId="9" fillId="0" borderId="8" xfId="1" applyNumberFormat="1" applyFont="1" applyFill="1" applyBorder="1" applyAlignment="1">
      <alignment horizontal="center" vertical="center"/>
    </xf>
    <xf numFmtId="170" fontId="9" fillId="0" borderId="7" xfId="1" applyNumberFormat="1" applyFont="1" applyFill="1" applyBorder="1" applyAlignment="1">
      <alignment horizontal="center" vertical="center"/>
    </xf>
    <xf numFmtId="170" fontId="9" fillId="0" borderId="3" xfId="1" applyNumberFormat="1" applyFont="1" applyFill="1" applyBorder="1" applyAlignment="1">
      <alignment horizontal="center" vertical="center"/>
    </xf>
    <xf numFmtId="170" fontId="9" fillId="0" borderId="11" xfId="1" applyNumberFormat="1" applyFont="1" applyFill="1" applyBorder="1" applyAlignment="1">
      <alignment horizontal="center" vertical="center"/>
    </xf>
    <xf numFmtId="171" fontId="0" fillId="0" borderId="24" xfId="3" applyNumberFormat="1" applyFont="1" applyBorder="1"/>
    <xf numFmtId="171" fontId="0" fillId="0" borderId="25" xfId="3" applyNumberFormat="1" applyFont="1" applyBorder="1"/>
    <xf numFmtId="171" fontId="0" fillId="0" borderId="26" xfId="3" applyNumberFormat="1" applyFont="1" applyBorder="1"/>
    <xf numFmtId="0" fontId="13" fillId="0" borderId="0" xfId="0" applyFont="1" applyAlignment="1">
      <alignment horizontal="center"/>
    </xf>
    <xf numFmtId="0" fontId="12" fillId="0" borderId="2" xfId="0" applyFont="1" applyBorder="1" applyAlignment="1">
      <alignment horizontal="center" vertical="center" wrapText="1"/>
    </xf>
    <xf numFmtId="44" fontId="7" fillId="0" borderId="3" xfId="1" applyFont="1" applyBorder="1" applyAlignment="1">
      <alignment horizontal="center" vertical="center"/>
    </xf>
    <xf numFmtId="44" fontId="8" fillId="0" borderId="3" xfId="1" applyFont="1" applyBorder="1" applyAlignment="1">
      <alignment horizontal="center" vertical="center"/>
    </xf>
    <xf numFmtId="44" fontId="9" fillId="0" borderId="2" xfId="1" applyFont="1" applyBorder="1" applyAlignment="1">
      <alignment horizontal="center" vertical="center" wrapText="1"/>
    </xf>
    <xf numFmtId="44" fontId="7" fillId="5" borderId="2" xfId="1" applyFont="1" applyFill="1" applyBorder="1" applyAlignment="1">
      <alignment horizontal="center" vertical="center"/>
    </xf>
    <xf numFmtId="44" fontId="10" fillId="3" borderId="38" xfId="1" applyFont="1" applyFill="1" applyBorder="1" applyAlignment="1">
      <alignment horizontal="center" vertical="center"/>
    </xf>
    <xf numFmtId="44" fontId="9" fillId="0" borderId="38" xfId="1" applyFont="1" applyBorder="1" applyAlignment="1">
      <alignment horizontal="right" vertical="center"/>
    </xf>
    <xf numFmtId="44" fontId="7" fillId="0" borderId="38" xfId="1" applyFont="1" applyBorder="1" applyAlignment="1">
      <alignment horizontal="left" vertical="center"/>
    </xf>
    <xf numFmtId="44" fontId="9" fillId="0" borderId="38" xfId="1" applyFont="1" applyBorder="1" applyAlignment="1">
      <alignment horizontal="left" vertical="center" wrapText="1"/>
    </xf>
    <xf numFmtId="44" fontId="7" fillId="5" borderId="38" xfId="1" applyFont="1" applyFill="1" applyBorder="1" applyAlignment="1">
      <alignment horizontal="left" vertical="center"/>
    </xf>
    <xf numFmtId="44" fontId="9" fillId="0" borderId="38" xfId="1" applyFont="1" applyBorder="1" applyAlignment="1">
      <alignment horizontal="left" vertical="center"/>
    </xf>
    <xf numFmtId="44" fontId="10" fillId="3" borderId="38" xfId="1" applyFont="1" applyFill="1" applyBorder="1" applyAlignment="1">
      <alignment horizontal="left" vertical="center"/>
    </xf>
    <xf numFmtId="0" fontId="12" fillId="0" borderId="8" xfId="0" applyFont="1" applyBorder="1" applyAlignment="1">
      <alignment horizontal="justify" vertical="center" wrapText="1"/>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1" fontId="29" fillId="5" borderId="2" xfId="0" applyNumberFormat="1" applyFont="1" applyFill="1" applyBorder="1" applyAlignment="1">
      <alignment horizontal="center" vertical="center"/>
    </xf>
    <xf numFmtId="0" fontId="29" fillId="0" borderId="2" xfId="0" applyFont="1" applyBorder="1" applyAlignment="1">
      <alignment horizontal="center" vertical="center"/>
    </xf>
    <xf numFmtId="0" fontId="30" fillId="0" borderId="2" xfId="0" applyFont="1" applyBorder="1" applyAlignment="1">
      <alignment horizontal="center" vertical="center"/>
    </xf>
    <xf numFmtId="0" fontId="30" fillId="0" borderId="2" xfId="0" applyFont="1" applyBorder="1" applyAlignment="1">
      <alignment horizontal="center" vertical="center" wrapText="1"/>
    </xf>
    <xf numFmtId="0" fontId="30" fillId="0" borderId="3" xfId="0" applyFont="1" applyBorder="1" applyAlignment="1">
      <alignment vertical="top"/>
    </xf>
    <xf numFmtId="0" fontId="29" fillId="0" borderId="3" xfId="0" applyFont="1" applyBorder="1" applyAlignment="1">
      <alignment vertical="top"/>
    </xf>
    <xf numFmtId="0" fontId="29" fillId="2" borderId="2" xfId="0" applyFont="1" applyFill="1" applyBorder="1" applyAlignment="1">
      <alignment horizontal="center" vertical="center"/>
    </xf>
    <xf numFmtId="0" fontId="29" fillId="0" borderId="2" xfId="0" applyFont="1" applyBorder="1" applyAlignment="1">
      <alignment horizontal="center" vertical="center" wrapText="1"/>
    </xf>
    <xf numFmtId="0" fontId="29" fillId="5" borderId="2" xfId="0" applyFont="1" applyFill="1" applyBorder="1" applyAlignment="1">
      <alignment horizontal="center" vertical="center"/>
    </xf>
    <xf numFmtId="0" fontId="30" fillId="0" borderId="3" xfId="0" applyFont="1" applyBorder="1" applyAlignment="1">
      <alignment horizontal="center" vertical="center"/>
    </xf>
    <xf numFmtId="0" fontId="30" fillId="0" borderId="11" xfId="0" applyFont="1" applyBorder="1" applyAlignment="1">
      <alignment horizontal="center" vertical="center"/>
    </xf>
    <xf numFmtId="0" fontId="26" fillId="0" borderId="36" xfId="0" applyFont="1" applyBorder="1" applyAlignment="1">
      <alignment horizontal="center" vertical="center"/>
    </xf>
    <xf numFmtId="0" fontId="26" fillId="0" borderId="12" xfId="0" applyFont="1" applyBorder="1" applyAlignment="1">
      <alignment horizontal="center" vertical="center"/>
    </xf>
    <xf numFmtId="0" fontId="26" fillId="0" borderId="37" xfId="0" applyFont="1" applyBorder="1" applyAlignment="1">
      <alignment horizontal="center" vertical="center"/>
    </xf>
    <xf numFmtId="0" fontId="24" fillId="0" borderId="1" xfId="0" applyFont="1" applyBorder="1" applyAlignment="1">
      <alignment horizontal="center" vertical="top"/>
    </xf>
    <xf numFmtId="4" fontId="8" fillId="8" borderId="2" xfId="0" applyNumberFormat="1" applyFont="1" applyFill="1" applyBorder="1" applyAlignment="1">
      <alignment horizontal="center" vertical="center"/>
    </xf>
    <xf numFmtId="0" fontId="2" fillId="0" borderId="3" xfId="0" applyFont="1" applyBorder="1" applyAlignment="1">
      <alignment horizontal="left" vertical="center" wrapText="1"/>
    </xf>
    <xf numFmtId="0" fontId="12" fillId="0" borderId="2" xfId="0" applyFont="1" applyBorder="1" applyAlignment="1">
      <alignment horizontal="justify" vertical="center" wrapText="1"/>
    </xf>
    <xf numFmtId="0" fontId="12" fillId="0" borderId="9" xfId="0" applyFont="1" applyBorder="1" applyAlignment="1">
      <alignment horizontal="justify" vertical="center" wrapText="1"/>
    </xf>
    <xf numFmtId="0" fontId="11" fillId="5" borderId="2" xfId="0" applyFont="1" applyFill="1" applyBorder="1" applyAlignment="1">
      <alignment horizontal="justify" vertical="center" wrapText="1"/>
    </xf>
    <xf numFmtId="0" fontId="11" fillId="5" borderId="9" xfId="0" applyFont="1" applyFill="1" applyBorder="1" applyAlignment="1">
      <alignment horizontal="justify" vertical="center" wrapText="1"/>
    </xf>
    <xf numFmtId="0" fontId="11" fillId="0" borderId="2" xfId="0" applyFont="1" applyBorder="1" applyAlignment="1">
      <alignment horizontal="justify" vertical="center" wrapText="1"/>
    </xf>
    <xf numFmtId="0" fontId="11" fillId="0" borderId="9" xfId="0" applyFont="1" applyBorder="1" applyAlignment="1">
      <alignment horizontal="justify" vertical="center" wrapText="1"/>
    </xf>
    <xf numFmtId="0" fontId="11" fillId="2" borderId="2" xfId="0" applyFont="1" applyFill="1" applyBorder="1" applyAlignment="1">
      <alignment horizontal="justify" vertical="center" wrapText="1"/>
    </xf>
    <xf numFmtId="0" fontId="11" fillId="2" borderId="9" xfId="0" applyFont="1" applyFill="1" applyBorder="1" applyAlignment="1">
      <alignment horizontal="justify" vertical="center" wrapText="1"/>
    </xf>
    <xf numFmtId="0" fontId="28" fillId="0" borderId="0" xfId="0" applyFont="1" applyAlignment="1">
      <alignment horizontal="center"/>
    </xf>
    <xf numFmtId="0" fontId="12" fillId="0" borderId="2" xfId="0" applyFont="1" applyBorder="1" applyAlignment="1">
      <alignment horizontal="center" vertical="center" wrapText="1"/>
    </xf>
    <xf numFmtId="0" fontId="11" fillId="0" borderId="11" xfId="0" applyFont="1" applyBorder="1" applyAlignment="1">
      <alignment horizontal="left" vertical="center" wrapText="1"/>
    </xf>
    <xf numFmtId="0" fontId="12" fillId="0" borderId="11" xfId="0" applyFont="1" applyBorder="1" applyAlignment="1">
      <alignment horizontal="left" vertical="center" wrapText="1"/>
    </xf>
    <xf numFmtId="0" fontId="0" fillId="0" borderId="1" xfId="0" applyBorder="1" applyAlignment="1">
      <alignment horizontal="left" vertical="top"/>
    </xf>
    <xf numFmtId="0" fontId="13" fillId="0" borderId="0" xfId="0" applyFont="1" applyAlignment="1">
      <alignment horizontal="center"/>
    </xf>
    <xf numFmtId="0" fontId="0" fillId="0" borderId="21" xfId="0" applyBorder="1" applyAlignment="1">
      <alignment horizontal="center"/>
    </xf>
    <xf numFmtId="0" fontId="0" fillId="0" borderId="23" xfId="0" applyBorder="1" applyAlignment="1">
      <alignment horizontal="center"/>
    </xf>
    <xf numFmtId="0" fontId="0" fillId="0" borderId="10" xfId="0" applyBorder="1" applyAlignment="1">
      <alignment horizontal="center"/>
    </xf>
    <xf numFmtId="0" fontId="0" fillId="0" borderId="19" xfId="0" applyBorder="1" applyAlignment="1">
      <alignment horizontal="center"/>
    </xf>
    <xf numFmtId="0" fontId="0" fillId="0" borderId="22" xfId="0" applyBorder="1" applyAlignment="1">
      <alignment horizontal="center"/>
    </xf>
    <xf numFmtId="0" fontId="15" fillId="8" borderId="4" xfId="0" applyFont="1" applyFill="1" applyBorder="1" applyAlignment="1">
      <alignment horizontal="center"/>
    </xf>
    <xf numFmtId="0" fontId="15" fillId="8" borderId="6" xfId="0" applyFont="1" applyFill="1" applyBorder="1" applyAlignment="1">
      <alignment horizontal="center"/>
    </xf>
    <xf numFmtId="0" fontId="17" fillId="0" borderId="3" xfId="4" applyFont="1" applyAlignment="1">
      <alignment horizontal="center"/>
    </xf>
    <xf numFmtId="0" fontId="16" fillId="0" borderId="3" xfId="4" applyFont="1" applyAlignment="1">
      <alignment horizontal="center"/>
    </xf>
    <xf numFmtId="0" fontId="17" fillId="0" borderId="36" xfId="4" applyFont="1" applyBorder="1" applyAlignment="1">
      <alignment horizontal="center"/>
    </xf>
    <xf numFmtId="0" fontId="17" fillId="0" borderId="12" xfId="4" applyFont="1" applyBorder="1" applyAlignment="1">
      <alignment horizontal="center"/>
    </xf>
    <xf numFmtId="0" fontId="17" fillId="0" borderId="37" xfId="4" applyFont="1" applyBorder="1" applyAlignment="1">
      <alignment horizontal="center"/>
    </xf>
    <xf numFmtId="0" fontId="16" fillId="0" borderId="11" xfId="4" applyFont="1" applyBorder="1" applyAlignment="1">
      <alignment horizontal="left" vertical="center"/>
    </xf>
    <xf numFmtId="0" fontId="18" fillId="0" borderId="11" xfId="4" applyFont="1" applyBorder="1" applyAlignment="1">
      <alignment horizontal="center" vertical="center" wrapText="1"/>
    </xf>
    <xf numFmtId="0" fontId="16" fillId="0" borderId="11" xfId="4" applyFont="1" applyBorder="1" applyAlignment="1">
      <alignment horizontal="center"/>
    </xf>
  </cellXfs>
  <cellStyles count="9">
    <cellStyle name="Millares" xfId="3" builtinId="3"/>
    <cellStyle name="Millares 31" xfId="7" xr:uid="{BCAFBF9D-4069-4C14-B7A7-75C4384F4B4F}"/>
    <cellStyle name="Moneda" xfId="1" builtinId="4"/>
    <cellStyle name="Moneda 16" xfId="5" xr:uid="{B29A909F-56E7-4F00-9866-18EBE61D49B6}"/>
    <cellStyle name="Normal" xfId="0" builtinId="0"/>
    <cellStyle name="Normal 16 3" xfId="4" xr:uid="{CDD02D93-885B-483D-9F6D-E074E8921876}"/>
    <cellStyle name="Normal 16 3 4" xfId="8" xr:uid="{66ECDD69-4D12-47C7-B9F8-3EAA4691CEF4}"/>
    <cellStyle name="Normal 2" xfId="6" xr:uid="{19BBC917-58B6-46E8-9546-E95CE7E84ED4}"/>
    <cellStyle name="Porcentaj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76810</xdr:colOff>
      <xdr:row>0</xdr:row>
      <xdr:rowOff>46086</xdr:rowOff>
    </xdr:from>
    <xdr:to>
      <xdr:col>2</xdr:col>
      <xdr:colOff>1828180</xdr:colOff>
      <xdr:row>1</xdr:row>
      <xdr:rowOff>145945</xdr:rowOff>
    </xdr:to>
    <xdr:pic>
      <xdr:nvPicPr>
        <xdr:cNvPr id="2" name="Imagen 1" descr="D:\Users\adriana\Downloads\CONSORCIO L Y B 2 (1).JPG">
          <a:extLst>
            <a:ext uri="{FF2B5EF4-FFF2-40B4-BE49-F238E27FC236}">
              <a16:creationId xmlns:a16="http://schemas.microsoft.com/office/drawing/2014/main" id="{6CAC5177-B6EE-4A25-A240-B377BBA455EC}"/>
            </a:ext>
          </a:extLst>
        </xdr:cNvPr>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76810" y="46086"/>
          <a:ext cx="2304435" cy="29189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85725</xdr:rowOff>
    </xdr:from>
    <xdr:to>
      <xdr:col>3</xdr:col>
      <xdr:colOff>571500</xdr:colOff>
      <xdr:row>2</xdr:row>
      <xdr:rowOff>161925</xdr:rowOff>
    </xdr:to>
    <xdr:pic>
      <xdr:nvPicPr>
        <xdr:cNvPr id="2" name="Imagen 1" descr="D:\Users\adriana\Downloads\CONSORCIO L Y B 2 (1).JPG">
          <a:extLst>
            <a:ext uri="{FF2B5EF4-FFF2-40B4-BE49-F238E27FC236}">
              <a16:creationId xmlns:a16="http://schemas.microsoft.com/office/drawing/2014/main" id="{B67E8E90-8608-4A55-8F74-8E4C715E36ED}"/>
            </a:ext>
          </a:extLst>
        </xdr:cNvPr>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95250" y="85725"/>
          <a:ext cx="2705100" cy="4572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431801</xdr:colOff>
      <xdr:row>0</xdr:row>
      <xdr:rowOff>114300</xdr:rowOff>
    </xdr:from>
    <xdr:to>
      <xdr:col>3</xdr:col>
      <xdr:colOff>603251</xdr:colOff>
      <xdr:row>3</xdr:row>
      <xdr:rowOff>0</xdr:rowOff>
    </xdr:to>
    <xdr:pic>
      <xdr:nvPicPr>
        <xdr:cNvPr id="2" name="Imagen 1" descr="D:\Users\adriana\Downloads\CONSORCIO L Y B 2 (1).JPG">
          <a:extLst>
            <a:ext uri="{FF2B5EF4-FFF2-40B4-BE49-F238E27FC236}">
              <a16:creationId xmlns:a16="http://schemas.microsoft.com/office/drawing/2014/main" id="{93E5C9D8-71E5-4697-A5C3-834507843667}"/>
            </a:ext>
          </a:extLst>
        </xdr:cNvPr>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1193801" y="114300"/>
          <a:ext cx="2787650" cy="4572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io%20H%20Zambrano/Documents/PORVENIR/APU/capitulo%203%204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 ffie"/>
      <sheetName val="presup"/>
      <sheetName val="balance "/>
      <sheetName val="listado "/>
      <sheetName val="c3"/>
      <sheetName val="c4"/>
      <sheetName val="c5"/>
      <sheetName val="c6"/>
      <sheetName val="c7"/>
      <sheetName val="c8.6"/>
      <sheetName val="C11"/>
      <sheetName val="c12"/>
      <sheetName val="c13"/>
      <sheetName val="c14"/>
      <sheetName val="C15"/>
      <sheetName val="C16"/>
      <sheetName val="C17"/>
      <sheetName val="C 18"/>
      <sheetName val="c19"/>
      <sheetName val="c20"/>
      <sheetName val="C 23"/>
      <sheetName val="C 25"/>
      <sheetName val="cuadrillas "/>
      <sheetName val="BD INSUMOS"/>
      <sheetName val="INSUMOS OFERTAD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t="str">
            <v>No</v>
          </cell>
          <cell r="B1" t="str">
            <v>DESCRIPCION</v>
          </cell>
          <cell r="C1" t="str">
            <v>UND</v>
          </cell>
          <cell r="D1" t="str">
            <v>V. UNIT</v>
          </cell>
        </row>
        <row r="2">
          <cell r="A2"/>
          <cell r="B2" t="str">
            <v>CUADRILLAS</v>
          </cell>
          <cell r="C2"/>
          <cell r="D2"/>
        </row>
        <row r="3">
          <cell r="A3" t="str">
            <v>Mo1</v>
          </cell>
          <cell r="B3" t="str">
            <v>MANO DE OBRA AA (Albañileria)</v>
          </cell>
          <cell r="C3" t="str">
            <v>jorn</v>
          </cell>
          <cell r="D3">
            <v>180098</v>
          </cell>
        </row>
        <row r="4">
          <cell r="A4" t="str">
            <v>Mo2</v>
          </cell>
          <cell r="B4" t="str">
            <v>MANO DE OBRA BB (Instalaciones)</v>
          </cell>
          <cell r="C4" t="str">
            <v>jorn</v>
          </cell>
          <cell r="D4">
            <v>216117</v>
          </cell>
        </row>
        <row r="5">
          <cell r="A5" t="str">
            <v>Mo3</v>
          </cell>
          <cell r="B5" t="str">
            <v>MANO DE OBRA CC (Pintura)</v>
          </cell>
          <cell r="C5" t="str">
            <v>jorn</v>
          </cell>
          <cell r="D5">
            <v>225123</v>
          </cell>
        </row>
        <row r="6">
          <cell r="A6" t="str">
            <v>Mo4</v>
          </cell>
          <cell r="B6" t="str">
            <v>MANO DE OBRA DD (Carpinteria)</v>
          </cell>
          <cell r="C6" t="str">
            <v>jorn</v>
          </cell>
          <cell r="D6">
            <v>252137</v>
          </cell>
        </row>
        <row r="7">
          <cell r="A7" t="str">
            <v>Mo7</v>
          </cell>
          <cell r="B7" t="str">
            <v>MANO DE OBRA Electricas (Instalaciones)</v>
          </cell>
          <cell r="C7" t="str">
            <v>jorn</v>
          </cell>
          <cell r="D7">
            <v>270147</v>
          </cell>
        </row>
        <row r="8">
          <cell r="A8" t="str">
            <v>Mo8</v>
          </cell>
          <cell r="B8" t="str">
            <v>MANO DE OBRA Electricas (Infraestructura)</v>
          </cell>
          <cell r="C8" t="str">
            <v>jorn</v>
          </cell>
          <cell r="D8">
            <v>270147</v>
          </cell>
        </row>
        <row r="9">
          <cell r="A9" t="str">
            <v>Mo9</v>
          </cell>
          <cell r="B9" t="str">
            <v>TOPOGRAFO</v>
          </cell>
          <cell r="C9" t="str">
            <v>jorn</v>
          </cell>
          <cell r="D9">
            <v>102666.66666666667</v>
          </cell>
        </row>
        <row r="10">
          <cell r="A10" t="str">
            <v>Mo10</v>
          </cell>
          <cell r="B10" t="str">
            <v>Ingenieria y supervision</v>
          </cell>
          <cell r="C10" t="str">
            <v>glb</v>
          </cell>
          <cell r="D10">
            <v>19780731</v>
          </cell>
        </row>
        <row r="11">
          <cell r="A11"/>
          <cell r="B11" t="str">
            <v>MAQUINARIA Y EQUIPO</v>
          </cell>
          <cell r="C11"/>
          <cell r="D11"/>
        </row>
        <row r="12">
          <cell r="A12" t="str">
            <v>No</v>
          </cell>
          <cell r="B12" t="str">
            <v>DESCRIPCION</v>
          </cell>
          <cell r="C12" t="str">
            <v>UND</v>
          </cell>
          <cell r="D12" t="str">
            <v>V. UNIT</v>
          </cell>
        </row>
        <row r="13">
          <cell r="A13" t="str">
            <v>equip 4</v>
          </cell>
          <cell r="B13" t="str">
            <v>ALMOHADILLAS DE NEOPRENO DUREZA 60 (35CM*35CM*5CM CON 2 LÁMINAS DE 3MM)</v>
          </cell>
          <cell r="C13" t="str">
            <v>Un</v>
          </cell>
          <cell r="D13">
            <v>225626</v>
          </cell>
        </row>
        <row r="14">
          <cell r="A14" t="str">
            <v>equip 5</v>
          </cell>
          <cell r="B14" t="str">
            <v>Andamio tubular</v>
          </cell>
          <cell r="C14" t="str">
            <v>dd</v>
          </cell>
          <cell r="D14">
            <v>15200</v>
          </cell>
        </row>
        <row r="15">
          <cell r="A15" t="str">
            <v>equip 13</v>
          </cell>
          <cell r="B15" t="str">
            <v>BENITIN</v>
          </cell>
          <cell r="C15" t="str">
            <v>dd</v>
          </cell>
          <cell r="D15">
            <v>71500</v>
          </cell>
        </row>
        <row r="16">
          <cell r="A16" t="str">
            <v>equip 15</v>
          </cell>
          <cell r="B16" t="str">
            <v>BOMBA PARA CONCRETO</v>
          </cell>
          <cell r="C16" t="str">
            <v>m3</v>
          </cell>
          <cell r="D16">
            <v>52360</v>
          </cell>
        </row>
        <row r="17">
          <cell r="A17" t="str">
            <v>equip 20</v>
          </cell>
          <cell r="B17" t="str">
            <v>CHAZOS EXPANSIVOS 2"</v>
          </cell>
          <cell r="C17" t="str">
            <v>Un</v>
          </cell>
          <cell r="D17">
            <v>1555</v>
          </cell>
        </row>
        <row r="18">
          <cell r="A18" t="str">
            <v>equip 21</v>
          </cell>
          <cell r="B18" t="str">
            <v>CILINDRO GALION</v>
          </cell>
          <cell r="C18" t="str">
            <v>hr</v>
          </cell>
          <cell r="D18">
            <v>82500</v>
          </cell>
        </row>
        <row r="19">
          <cell r="A19" t="str">
            <v>equip 24</v>
          </cell>
          <cell r="B19" t="str">
            <v>COMPRESOR DE AIRE 5.4 CFM, PRESION 200 PSI CAPACIDAD 15 galones</v>
          </cell>
          <cell r="C19" t="str">
            <v>hr</v>
          </cell>
          <cell r="D19">
            <v>43000</v>
          </cell>
        </row>
        <row r="20">
          <cell r="A20" t="str">
            <v>equip 25</v>
          </cell>
          <cell r="B20" t="str">
            <v>CORTADORA</v>
          </cell>
          <cell r="C20" t="str">
            <v>dd</v>
          </cell>
          <cell r="D20">
            <v>31000</v>
          </cell>
        </row>
        <row r="21">
          <cell r="A21" t="str">
            <v>equip 29</v>
          </cell>
          <cell r="B21" t="str">
            <v>EQUIPO DE SOLDADURA</v>
          </cell>
          <cell r="C21" t="str">
            <v>dd</v>
          </cell>
          <cell r="D21">
            <v>88000</v>
          </cell>
        </row>
        <row r="22">
          <cell r="A22" t="str">
            <v>equip 31</v>
          </cell>
          <cell r="B22" t="str">
            <v>EQUIPO DE TOPOGRAFIA</v>
          </cell>
          <cell r="C22" t="str">
            <v>dd</v>
          </cell>
          <cell r="D22">
            <v>165000</v>
          </cell>
        </row>
        <row r="23">
          <cell r="A23" t="str">
            <v>equip 34</v>
          </cell>
          <cell r="B23" t="str">
            <v>FINISHER</v>
          </cell>
          <cell r="C23" t="str">
            <v>hr</v>
          </cell>
          <cell r="D23">
            <v>385000</v>
          </cell>
        </row>
        <row r="24">
          <cell r="A24" t="str">
            <v>equip 35</v>
          </cell>
          <cell r="B24" t="str">
            <v>FORMALETA ENTREPISOS</v>
          </cell>
          <cell r="C24" t="str">
            <v>ms</v>
          </cell>
          <cell r="D24">
            <v>6400</v>
          </cell>
        </row>
        <row r="25">
          <cell r="A25" t="str">
            <v>equip 36</v>
          </cell>
          <cell r="B25" t="str">
            <v>FORMALETA METALICA</v>
          </cell>
          <cell r="C25" t="str">
            <v>ms</v>
          </cell>
          <cell r="D25">
            <v>16500</v>
          </cell>
        </row>
        <row r="26">
          <cell r="A26" t="str">
            <v>equip 41</v>
          </cell>
          <cell r="B26" t="str">
            <v>FORMALETA BORDE DE PLACA</v>
          </cell>
          <cell r="C26" t="str">
            <v>M2</v>
          </cell>
          <cell r="D26">
            <v>1200</v>
          </cell>
        </row>
        <row r="27">
          <cell r="A27" t="str">
            <v>equip 47</v>
          </cell>
          <cell r="B27" t="str">
            <v>MADERA PLASTICA EN LISTON 0.16x0.02 TIPO WPC</v>
          </cell>
          <cell r="C27" t="str">
            <v>m2</v>
          </cell>
          <cell r="D27">
            <v>80818</v>
          </cell>
        </row>
        <row r="28">
          <cell r="A28" t="str">
            <v>equip 49</v>
          </cell>
          <cell r="B28" t="str">
            <v>Marquilladora</v>
          </cell>
          <cell r="C28" t="str">
            <v>UN</v>
          </cell>
          <cell r="D28">
            <v>1600000</v>
          </cell>
        </row>
        <row r="29">
          <cell r="A29" t="str">
            <v>equip 51</v>
          </cell>
          <cell r="B29" t="str">
            <v>minicargador</v>
          </cell>
          <cell r="C29" t="str">
            <v>dia</v>
          </cell>
          <cell r="D29">
            <v>450000</v>
          </cell>
        </row>
        <row r="30">
          <cell r="A30" t="str">
            <v>equip 53</v>
          </cell>
          <cell r="B30" t="str">
            <v>MOTOBOMBA AUTOCEBANTE 2" A GASOLINA</v>
          </cell>
          <cell r="C30" t="str">
            <v>dd</v>
          </cell>
          <cell r="D30">
            <v>30000</v>
          </cell>
        </row>
        <row r="31">
          <cell r="A31" t="str">
            <v>equip 56</v>
          </cell>
          <cell r="B31" t="str">
            <v>PARAL TELESCOPICO 2.2m</v>
          </cell>
          <cell r="C31" t="str">
            <v>ms</v>
          </cell>
          <cell r="D31">
            <v>1980</v>
          </cell>
        </row>
        <row r="32">
          <cell r="A32" t="str">
            <v>equip 58</v>
          </cell>
          <cell r="B32" t="str">
            <v>PILOTEADORA</v>
          </cell>
          <cell r="C32" t="str">
            <v>hr</v>
          </cell>
          <cell r="D32">
            <v>440000</v>
          </cell>
        </row>
        <row r="33">
          <cell r="A33" t="str">
            <v>equip 59</v>
          </cell>
          <cell r="B33" t="str">
            <v>PISTOLA DE CALAFATEO</v>
          </cell>
          <cell r="C33" t="str">
            <v>HR</v>
          </cell>
          <cell r="D33">
            <v>5000</v>
          </cell>
        </row>
        <row r="34">
          <cell r="A34" t="str">
            <v>equip 61</v>
          </cell>
          <cell r="B34" t="str">
            <v>PULIDORA MANUAL</v>
          </cell>
          <cell r="C34" t="str">
            <v>dd</v>
          </cell>
          <cell r="D34">
            <v>27500</v>
          </cell>
        </row>
        <row r="35">
          <cell r="A35" t="str">
            <v>equip 62</v>
          </cell>
          <cell r="B35" t="str">
            <v>RETROEXCAVADORA</v>
          </cell>
          <cell r="C35" t="str">
            <v>hr</v>
          </cell>
          <cell r="D35">
            <v>150000</v>
          </cell>
        </row>
        <row r="36">
          <cell r="A36" t="str">
            <v>equip 69</v>
          </cell>
          <cell r="B36" t="str">
            <v>TALADRO</v>
          </cell>
          <cell r="C36" t="str">
            <v>hr</v>
          </cell>
          <cell r="D36">
            <v>6050</v>
          </cell>
        </row>
        <row r="37">
          <cell r="A37" t="str">
            <v>equip 71</v>
          </cell>
          <cell r="B37" t="str">
            <v>TORNILLERIA SEGÚN ESPECIFICACIONES</v>
          </cell>
          <cell r="C37" t="str">
            <v>Kg</v>
          </cell>
          <cell r="D37">
            <v>7844</v>
          </cell>
        </row>
        <row r="38">
          <cell r="A38" t="str">
            <v>equip 73</v>
          </cell>
          <cell r="B38" t="str">
            <v>TUBO ESTRUCT CUADRADO GALV 25x25x1.50MM</v>
          </cell>
          <cell r="C38" t="str">
            <v>m</v>
          </cell>
          <cell r="D38">
            <v>5699</v>
          </cell>
        </row>
        <row r="39">
          <cell r="A39" t="str">
            <v>equip 74</v>
          </cell>
          <cell r="B39" t="str">
            <v>VIBRADOR A GASOLINA</v>
          </cell>
          <cell r="C39" t="str">
            <v>dd</v>
          </cell>
          <cell r="D39">
            <v>33000</v>
          </cell>
        </row>
        <row r="40">
          <cell r="A40" t="str">
            <v>equip 76</v>
          </cell>
          <cell r="B40" t="str">
            <v>VIBROCOMPACTADOR TIPO RANA</v>
          </cell>
          <cell r="C40" t="str">
            <v>dd</v>
          </cell>
          <cell r="D40">
            <v>60500</v>
          </cell>
        </row>
        <row r="41">
          <cell r="A41" t="str">
            <v>equip 77</v>
          </cell>
          <cell r="B41" t="str">
            <v>VOLQUETA SENCILLA 6M - RETIRO DE SOBRANTES</v>
          </cell>
          <cell r="C41" t="str">
            <v>M3/KM</v>
          </cell>
          <cell r="D41">
            <v>1318</v>
          </cell>
        </row>
        <row r="42">
          <cell r="A42" t="str">
            <v>equip 78</v>
          </cell>
          <cell r="B42" t="str">
            <v>VOLQUETA SENCILLA 6M - material petreo</v>
          </cell>
          <cell r="C42" t="str">
            <v>M3/KM</v>
          </cell>
          <cell r="D42">
            <v>1318</v>
          </cell>
        </row>
        <row r="43">
          <cell r="A43" t="str">
            <v>equip 80</v>
          </cell>
          <cell r="B43" t="str">
            <v>DISCO DE CORTE DIAMANTADO</v>
          </cell>
          <cell r="C43" t="str">
            <v>UND</v>
          </cell>
          <cell r="D43">
            <v>150000</v>
          </cell>
        </row>
        <row r="44">
          <cell r="A44" t="str">
            <v>equip 81</v>
          </cell>
          <cell r="B44" t="str">
            <v>COMPACTADOR TIPO LLANTA</v>
          </cell>
          <cell r="C44" t="str">
            <v>DIA</v>
          </cell>
          <cell r="D44">
            <v>150000</v>
          </cell>
        </row>
        <row r="45">
          <cell r="A45" t="str">
            <v>equip 82</v>
          </cell>
          <cell r="B45" t="str">
            <v xml:space="preserve">PULIDORA  </v>
          </cell>
          <cell r="C45" t="str">
            <v>DIA</v>
          </cell>
          <cell r="D45">
            <v>35000</v>
          </cell>
        </row>
        <row r="46">
          <cell r="A46" t="str">
            <v>equip 83</v>
          </cell>
          <cell r="B46" t="str">
            <v xml:space="preserve">BOMBA MANUAL </v>
          </cell>
          <cell r="C46" t="str">
            <v>DIA</v>
          </cell>
          <cell r="D46">
            <v>15000</v>
          </cell>
        </row>
        <row r="47">
          <cell r="A47" t="str">
            <v>EQUIP 84</v>
          </cell>
          <cell r="B47" t="str">
            <v>FORMALETA ICOPOR 2 USOS</v>
          </cell>
          <cell r="C47" t="str">
            <v>M2</v>
          </cell>
          <cell r="D47">
            <v>25000</v>
          </cell>
        </row>
        <row r="48">
          <cell r="A48" t="str">
            <v>equip 85</v>
          </cell>
          <cell r="B48" t="str">
            <v>PLUMA GRUA</v>
          </cell>
          <cell r="C48" t="str">
            <v>DIA</v>
          </cell>
          <cell r="D48">
            <v>70000</v>
          </cell>
        </row>
        <row r="49">
          <cell r="A49"/>
          <cell r="B49"/>
          <cell r="C49"/>
          <cell r="D49"/>
        </row>
        <row r="50">
          <cell r="A50"/>
          <cell r="B50"/>
          <cell r="C50"/>
          <cell r="D50"/>
        </row>
        <row r="51">
          <cell r="A51"/>
          <cell r="B51"/>
          <cell r="C51"/>
          <cell r="D51"/>
        </row>
        <row r="52">
          <cell r="A52"/>
          <cell r="B52" t="str">
            <v>FERRETERIA</v>
          </cell>
          <cell r="C52"/>
          <cell r="D52"/>
        </row>
        <row r="53">
          <cell r="A53" t="str">
            <v>No</v>
          </cell>
          <cell r="B53" t="str">
            <v>DESCRIPCION</v>
          </cell>
          <cell r="C53" t="str">
            <v>UND</v>
          </cell>
          <cell r="D53" t="str">
            <v>V. UNIT</v>
          </cell>
        </row>
        <row r="54">
          <cell r="A54" t="str">
            <v>FERR 1</v>
          </cell>
          <cell r="B54" t="str">
            <v xml:space="preserve">AA-VM REJILLA DE SUMINISTRO DOBLE ALETA CON DAMPER 18"x30"  </v>
          </cell>
          <cell r="C54" t="str">
            <v>und</v>
          </cell>
          <cell r="D54">
            <v>276000</v>
          </cell>
        </row>
        <row r="55">
          <cell r="A55" t="str">
            <v>FERR 6</v>
          </cell>
          <cell r="B55" t="str">
            <v>ABRAZADERA TIPO PERA O TRAPECIO 1"</v>
          </cell>
          <cell r="C55" t="str">
            <v>und</v>
          </cell>
          <cell r="D55">
            <v>4500</v>
          </cell>
        </row>
        <row r="56">
          <cell r="A56" t="str">
            <v>FERR 7</v>
          </cell>
          <cell r="B56" t="str">
            <v>ABRAZADERA TIPO PERA O TRAPECIO 1/2"</v>
          </cell>
          <cell r="C56" t="str">
            <v>und</v>
          </cell>
          <cell r="D56">
            <v>4078</v>
          </cell>
        </row>
        <row r="57">
          <cell r="A57" t="str">
            <v>FERR 8</v>
          </cell>
          <cell r="B57" t="str">
            <v>ABRAZADERA TIPO PERA O TRAPECIO 1-1/2"</v>
          </cell>
          <cell r="C57" t="str">
            <v>und</v>
          </cell>
          <cell r="D57">
            <v>4078</v>
          </cell>
        </row>
        <row r="58">
          <cell r="A58" t="str">
            <v>FERR 9</v>
          </cell>
          <cell r="B58" t="str">
            <v>ABRAZADERA TIPO PERA O TRAPECIO 1-1/4"</v>
          </cell>
          <cell r="C58" t="str">
            <v>und</v>
          </cell>
          <cell r="D58">
            <v>4500</v>
          </cell>
        </row>
        <row r="59">
          <cell r="A59" t="str">
            <v>FERR 10</v>
          </cell>
          <cell r="B59" t="str">
            <v>ABRAZADERA TIPO PERA O TRAPECIO 2"</v>
          </cell>
          <cell r="C59" t="str">
            <v>und</v>
          </cell>
          <cell r="D59">
            <v>4900</v>
          </cell>
        </row>
        <row r="60">
          <cell r="A60" t="str">
            <v>FERR 11</v>
          </cell>
          <cell r="B60" t="str">
            <v>ABRAZADERA TIPO PERA O TRAPECIO 2-1/2"</v>
          </cell>
          <cell r="C60" t="str">
            <v>und</v>
          </cell>
          <cell r="D60">
            <v>4900</v>
          </cell>
        </row>
        <row r="61">
          <cell r="A61" t="str">
            <v>FERR 13</v>
          </cell>
          <cell r="B61" t="str">
            <v>ABRAZADERA TIPO PERA O TRAPECIO 4"</v>
          </cell>
          <cell r="C61" t="str">
            <v>und</v>
          </cell>
          <cell r="D61">
            <v>5500</v>
          </cell>
        </row>
        <row r="62">
          <cell r="A62" t="str">
            <v>FERR 14</v>
          </cell>
          <cell r="B62" t="str">
            <v>ABRAZADERA TIPO PERA O TRAPECIO 6"</v>
          </cell>
          <cell r="C62" t="str">
            <v>und</v>
          </cell>
          <cell r="D62">
            <v>5500</v>
          </cell>
        </row>
        <row r="63">
          <cell r="A63" t="str">
            <v>FERR 16</v>
          </cell>
          <cell r="B63" t="str">
            <v>ACCESORIOS DE FIJACION</v>
          </cell>
          <cell r="C63" t="str">
            <v>glob</v>
          </cell>
          <cell r="D63">
            <v>16806</v>
          </cell>
        </row>
        <row r="64">
          <cell r="A64" t="str">
            <v>FERR 17</v>
          </cell>
          <cell r="B64" t="str">
            <v>ACERO  DE REFUERZO FIGURADO 60000 PSI</v>
          </cell>
          <cell r="C64" t="str">
            <v>Kg</v>
          </cell>
          <cell r="D64">
            <v>2480</v>
          </cell>
        </row>
        <row r="65">
          <cell r="A65" t="str">
            <v>FERR 20</v>
          </cell>
          <cell r="B65" t="str">
            <v>ACERO ESTRUCTURAL DOBLADO/FIGURADO</v>
          </cell>
          <cell r="C65" t="str">
            <v>Kg</v>
          </cell>
          <cell r="D65">
            <v>4200</v>
          </cell>
        </row>
        <row r="66">
          <cell r="A66" t="str">
            <v>FERR 23</v>
          </cell>
          <cell r="B66" t="str">
            <v>ADAPTADOR MACHO PVC 1 1/2"</v>
          </cell>
          <cell r="C66" t="str">
            <v>und</v>
          </cell>
          <cell r="D66">
            <v>4933</v>
          </cell>
        </row>
        <row r="67">
          <cell r="A67" t="str">
            <v>FERR 24</v>
          </cell>
          <cell r="B67" t="str">
            <v>ADAPTADOR MACHO PVC 1/2"</v>
          </cell>
          <cell r="C67" t="str">
            <v>und</v>
          </cell>
          <cell r="D67">
            <v>394</v>
          </cell>
        </row>
        <row r="68">
          <cell r="A68" t="str">
            <v>FERR 25</v>
          </cell>
          <cell r="B68" t="str">
            <v>ADAPTADOR MACHO PVC 2"</v>
          </cell>
          <cell r="C68" t="str">
            <v>und</v>
          </cell>
          <cell r="D68">
            <v>4933</v>
          </cell>
        </row>
        <row r="69">
          <cell r="A69" t="str">
            <v>FERR 26</v>
          </cell>
          <cell r="B69" t="str">
            <v>ADAPTADOR MACHO PVC 3"</v>
          </cell>
          <cell r="C69" t="str">
            <v>und</v>
          </cell>
          <cell r="D69">
            <v>25000</v>
          </cell>
        </row>
        <row r="70">
          <cell r="A70" t="str">
            <v>FERR 27</v>
          </cell>
          <cell r="B70" t="str">
            <v>ADAPTADOR MACHO PVCP 3/4"</v>
          </cell>
          <cell r="C70" t="str">
            <v>und</v>
          </cell>
          <cell r="D70">
            <v>726</v>
          </cell>
        </row>
        <row r="71">
          <cell r="A71" t="str">
            <v>FERR 28</v>
          </cell>
          <cell r="B71" t="str">
            <v>ADAPTADOR MACHO PVC 4"</v>
          </cell>
          <cell r="C71" t="str">
            <v>und</v>
          </cell>
          <cell r="D71">
            <v>26111</v>
          </cell>
        </row>
        <row r="72">
          <cell r="A72" t="str">
            <v>FERR 29</v>
          </cell>
          <cell r="B72" t="str">
            <v>ADHESIVO PARA PISO VINILO EN ROLLO. Cuñete</v>
          </cell>
          <cell r="C72" t="str">
            <v>und</v>
          </cell>
          <cell r="D72">
            <v>350600</v>
          </cell>
        </row>
        <row r="73">
          <cell r="A73" t="str">
            <v>FERR 30</v>
          </cell>
          <cell r="B73" t="str">
            <v>ADHESIVO PISO No 10</v>
          </cell>
          <cell r="C73" t="str">
            <v>Gal</v>
          </cell>
          <cell r="D73">
            <v>54849</v>
          </cell>
        </row>
        <row r="74">
          <cell r="A74" t="str">
            <v>FERR 31</v>
          </cell>
          <cell r="B74" t="str">
            <v>ADOQUIN CUARTO 26 TERRACOTA. 26X6X6</v>
          </cell>
          <cell r="C74" t="str">
            <v>und</v>
          </cell>
          <cell r="D74">
            <v>641</v>
          </cell>
        </row>
        <row r="75">
          <cell r="A75" t="str">
            <v>FERR 32</v>
          </cell>
          <cell r="B75" t="str">
            <v>AGUA</v>
          </cell>
          <cell r="C75" t="str">
            <v>LT</v>
          </cell>
          <cell r="D75">
            <v>25</v>
          </cell>
        </row>
        <row r="76">
          <cell r="A76" t="str">
            <v>FERR 34</v>
          </cell>
          <cell r="B76" t="str">
            <v>ALAMBRE NEGRO CAL 18</v>
          </cell>
          <cell r="C76" t="str">
            <v>Kg</v>
          </cell>
          <cell r="D76">
            <v>5100</v>
          </cell>
        </row>
        <row r="77">
          <cell r="A77" t="str">
            <v>FERR 36</v>
          </cell>
          <cell r="B77" t="str">
            <v>ANGULO 2-1/12" X 3/16" 12M A572/G50</v>
          </cell>
          <cell r="C77" t="str">
            <v>ml</v>
          </cell>
          <cell r="D77">
            <v>17564</v>
          </cell>
        </row>
        <row r="78">
          <cell r="A78" t="str">
            <v>FERR 38</v>
          </cell>
          <cell r="B78" t="str">
            <v>ANGULO GALV. 0,20 X 0,25 CAL.26 (2,44M)</v>
          </cell>
          <cell r="C78" t="str">
            <v>ml</v>
          </cell>
          <cell r="D78">
            <v>35000</v>
          </cell>
        </row>
        <row r="79">
          <cell r="A79" t="str">
            <v>FERR 40</v>
          </cell>
          <cell r="B79" t="str">
            <v xml:space="preserve">Anillo Damper Mariposa Dia 12" </v>
          </cell>
          <cell r="C79" t="str">
            <v>und</v>
          </cell>
          <cell r="D79">
            <v>78000</v>
          </cell>
        </row>
        <row r="80">
          <cell r="A80" t="str">
            <v>FERR 41</v>
          </cell>
          <cell r="B80" t="str">
            <v>ANTICORROSIVO</v>
          </cell>
          <cell r="C80" t="str">
            <v>Gal</v>
          </cell>
          <cell r="D80">
            <v>72900</v>
          </cell>
        </row>
        <row r="81">
          <cell r="A81" t="str">
            <v>FERR 42</v>
          </cell>
          <cell r="B81" t="str">
            <v>ANTICORROSIVO ROJO</v>
          </cell>
          <cell r="C81" t="str">
            <v>Gal</v>
          </cell>
          <cell r="D81">
            <v>72900</v>
          </cell>
        </row>
        <row r="82">
          <cell r="A82" t="str">
            <v>FERR 43</v>
          </cell>
          <cell r="B82" t="str">
            <v>ANTISOL</v>
          </cell>
          <cell r="C82" t="str">
            <v>Kg</v>
          </cell>
          <cell r="D82">
            <v>5221</v>
          </cell>
        </row>
        <row r="83">
          <cell r="A83" t="str">
            <v>FERR 46</v>
          </cell>
          <cell r="B83" t="str">
            <v>ARBOL SEGUN ESPECIE MEDIANO</v>
          </cell>
          <cell r="C83" t="str">
            <v>und</v>
          </cell>
          <cell r="D83">
            <v>125000</v>
          </cell>
        </row>
        <row r="84">
          <cell r="A84" t="str">
            <v>FERR 47</v>
          </cell>
          <cell r="B84" t="str">
            <v>ARBUSTIVA VEGETAL ABEDUL. H SIEMBRA=0,4</v>
          </cell>
          <cell r="C84" t="str">
            <v>und</v>
          </cell>
          <cell r="D84">
            <v>2500</v>
          </cell>
        </row>
        <row r="85">
          <cell r="A85" t="str">
            <v>FERR 48</v>
          </cell>
          <cell r="B85" t="str">
            <v>ARBUSTIVA VEGETAL ABUTILON. H SIEMBRA=0,4</v>
          </cell>
          <cell r="C85" t="str">
            <v>und</v>
          </cell>
          <cell r="D85">
            <v>1500</v>
          </cell>
        </row>
        <row r="86">
          <cell r="A86" t="str">
            <v>FERR 49</v>
          </cell>
          <cell r="B86" t="str">
            <v>ARBUSTIVA VEGETAL ANIGOZANTO. H SIEMBRA=0,4</v>
          </cell>
          <cell r="C86" t="str">
            <v>und</v>
          </cell>
          <cell r="D86">
            <v>2000</v>
          </cell>
        </row>
        <row r="87">
          <cell r="A87" t="str">
            <v>FERR 50</v>
          </cell>
          <cell r="B87" t="str">
            <v>ARBUSTIVA VEGETAL AZALEA. H SIEMBRA=0,4</v>
          </cell>
          <cell r="C87" t="str">
            <v>und</v>
          </cell>
          <cell r="D87">
            <v>2500</v>
          </cell>
        </row>
        <row r="88">
          <cell r="A88" t="str">
            <v>FERR 51</v>
          </cell>
          <cell r="B88" t="str">
            <v>ARBUSTIVA VEGETAL CAPUCHINA. H SIEMBRA=0,2</v>
          </cell>
          <cell r="C88" t="str">
            <v>und</v>
          </cell>
          <cell r="D88">
            <v>2500</v>
          </cell>
        </row>
        <row r="89">
          <cell r="A89" t="str">
            <v>FERR 52</v>
          </cell>
          <cell r="B89" t="str">
            <v>ARBUSTIVA VEGETAL CURUBA. H SIEMBRA=0,2</v>
          </cell>
          <cell r="C89" t="str">
            <v>und</v>
          </cell>
          <cell r="D89">
            <v>2500</v>
          </cell>
        </row>
        <row r="90">
          <cell r="A90" t="str">
            <v>FERR 53</v>
          </cell>
          <cell r="B90" t="str">
            <v>ARBUSTIVA VEGETAL DIETES. H SIEMBRA=0,4</v>
          </cell>
          <cell r="C90" t="str">
            <v>und</v>
          </cell>
          <cell r="D90">
            <v>2000</v>
          </cell>
        </row>
        <row r="91">
          <cell r="A91" t="str">
            <v>FERR 54</v>
          </cell>
          <cell r="B91" t="str">
            <v>ARBUSTIVA VEGETAL ROMERO. H SIEMBRA=0,2</v>
          </cell>
          <cell r="C91" t="str">
            <v>und</v>
          </cell>
          <cell r="D91">
            <v>2500</v>
          </cell>
        </row>
        <row r="92">
          <cell r="A92" t="str">
            <v>FERR 55</v>
          </cell>
          <cell r="B92" t="str">
            <v>ARBUSTIVA VEGETAL SIETE CUEROS MEXICANO. H SIEMBRA=0,2</v>
          </cell>
          <cell r="C92" t="str">
            <v>und</v>
          </cell>
          <cell r="D92">
            <v>6500</v>
          </cell>
        </row>
        <row r="93">
          <cell r="A93" t="str">
            <v>FERR 56</v>
          </cell>
          <cell r="B93" t="str">
            <v>ARBUSTIVA VEGETAL TIBAR DE JARDÍN. H SIEMBRA=0,4</v>
          </cell>
          <cell r="C93" t="str">
            <v>und</v>
          </cell>
          <cell r="D93">
            <v>2500</v>
          </cell>
        </row>
        <row r="94">
          <cell r="A94" t="str">
            <v>FERR 57</v>
          </cell>
          <cell r="B94" t="str">
            <v>ARBUSTO EUCALIPTO POMARROSO H=1,50 (Eucalyptus Ficifolia)</v>
          </cell>
          <cell r="C94" t="str">
            <v>und</v>
          </cell>
          <cell r="D94">
            <v>90000</v>
          </cell>
        </row>
        <row r="95">
          <cell r="A95" t="str">
            <v>FERR 58</v>
          </cell>
          <cell r="B95" t="str">
            <v>ARBUSTO HAYUELO Dv (Dodorea viscoa Jacq.)</v>
          </cell>
          <cell r="C95" t="str">
            <v>und</v>
          </cell>
          <cell r="D95">
            <v>25000</v>
          </cell>
        </row>
        <row r="96">
          <cell r="A96" t="str">
            <v>FERR 59</v>
          </cell>
          <cell r="B96" t="str">
            <v>ARENA LAVADA DE PEÑA</v>
          </cell>
          <cell r="C96" t="str">
            <v>m3</v>
          </cell>
          <cell r="D96">
            <v>78000</v>
          </cell>
        </row>
        <row r="97">
          <cell r="A97" t="str">
            <v>FERR 61</v>
          </cell>
          <cell r="B97" t="str">
            <v>ARENA SILICEA</v>
          </cell>
          <cell r="C97" t="str">
            <v>m3</v>
          </cell>
          <cell r="D97">
            <v>232000</v>
          </cell>
        </row>
        <row r="98">
          <cell r="A98" t="str">
            <v>FERR 62</v>
          </cell>
          <cell r="B98" t="str">
            <v>S-I ASCENSOR DE PASAJEROS. 8 PERSONAS. 1,0 M/S. PUERTAS CENTRALES DE DOS HOJAS. SIN CUARTO DE MAQUINAS</v>
          </cell>
          <cell r="C98" t="str">
            <v>und</v>
          </cell>
          <cell r="D98">
            <v>101853252</v>
          </cell>
        </row>
        <row r="99">
          <cell r="A99" t="str">
            <v>FERR 63</v>
          </cell>
          <cell r="B99" t="str">
            <v>ASFALTO DE LIGA</v>
          </cell>
          <cell r="C99" t="str">
            <v>Kg</v>
          </cell>
          <cell r="D99">
            <v>902</v>
          </cell>
        </row>
        <row r="100">
          <cell r="A100" t="str">
            <v>FERR 64</v>
          </cell>
          <cell r="B100" t="str">
            <v>BALDOSA PREPULIDA 30X30 LISTON GRIS</v>
          </cell>
          <cell r="C100" t="str">
            <v>m2</v>
          </cell>
          <cell r="D100">
            <v>63522.2</v>
          </cell>
        </row>
        <row r="101">
          <cell r="A101" t="str">
            <v>FERR 65</v>
          </cell>
          <cell r="B101" t="str">
            <v>BALDOSA VIBROPRESADA GRANO DE MARMOL PAYANDE FONDO GRIS 30X30</v>
          </cell>
          <cell r="C101" t="str">
            <v>m2</v>
          </cell>
          <cell r="D101">
            <v>68200</v>
          </cell>
        </row>
        <row r="102">
          <cell r="A102" t="str">
            <v>FERR 66</v>
          </cell>
          <cell r="B102" t="str">
            <v>BANCA EN CONCRETO PAÑOS DE MADERA L=1.0 A=0.4 H=0.4 TIPO JARDINERA</v>
          </cell>
          <cell r="C102" t="str">
            <v>ml</v>
          </cell>
          <cell r="D102">
            <v>800000</v>
          </cell>
        </row>
        <row r="103">
          <cell r="A103" t="str">
            <v>FERR 67</v>
          </cell>
          <cell r="B103" t="str">
            <v>BANCA PREFABRICADA EN CONCRETO REF: DOBBELT SIN ESPALDAR. DIM: L=1,8 H=0,45 Ancho=0,45. KONKRETUS</v>
          </cell>
          <cell r="C103" t="str">
            <v>und</v>
          </cell>
          <cell r="D103">
            <v>1309000</v>
          </cell>
        </row>
        <row r="104">
          <cell r="A104" t="str">
            <v>FERR 75</v>
          </cell>
          <cell r="B104" t="str">
            <v>BARANDA H=30 CM EN TUBO  ESTRUCTURAL GALVANIZADO DE 2"- TRAVESAÑO DE TUBO CUADRADO DE 1"X1". ANCLADA A ANTEPECHO (VER DETALLE).</v>
          </cell>
          <cell r="C104" t="str">
            <v>ml</v>
          </cell>
          <cell r="D104">
            <v>185000</v>
          </cell>
        </row>
        <row r="105">
          <cell r="A105" t="str">
            <v>FERR 76</v>
          </cell>
          <cell r="B105" t="str">
            <v>BARRA ANTIPANICO SENCILLA</v>
          </cell>
          <cell r="C105" t="str">
            <v>und</v>
          </cell>
          <cell r="D105">
            <v>510000</v>
          </cell>
        </row>
        <row r="106">
          <cell r="A106" t="str">
            <v>FERR 77</v>
          </cell>
          <cell r="B106" t="str">
            <v>S- I BARRA DE SEGURIDAD 12 PULGADAS, EN ACERO INOX.304</v>
          </cell>
          <cell r="C106" t="str">
            <v>und</v>
          </cell>
          <cell r="D106">
            <v>355000</v>
          </cell>
        </row>
        <row r="107">
          <cell r="A107" t="str">
            <v>FERR 78</v>
          </cell>
          <cell r="B107" t="str">
            <v>S-I BARRA DOBLE PARA DANZA EN ACERO INOXIDABLE D=2,0 PULG; SOPORTES EN ACERO INOX 1/4' L=1,00</v>
          </cell>
          <cell r="C107" t="str">
            <v>ml</v>
          </cell>
          <cell r="D107">
            <v>899323</v>
          </cell>
        </row>
        <row r="108">
          <cell r="A108" t="str">
            <v>FERR 80</v>
          </cell>
          <cell r="B108" t="str">
            <v>BARRAS DE SEGURIDAD TUBO ACERO 304 1¼”.  MODELO BARRA MINUSVÁLIDOS ABATIBLE CON ESCUDOS EN ACERO. MEDIDAS 24" X 7"</v>
          </cell>
          <cell r="C108" t="str">
            <v>und</v>
          </cell>
          <cell r="D108">
            <v>405592</v>
          </cell>
        </row>
        <row r="109">
          <cell r="A109" t="str">
            <v>FERR 83</v>
          </cell>
          <cell r="B109" t="str">
            <v>BASE GRANULAR CLASE C (BG_C)</v>
          </cell>
          <cell r="C109" t="str">
            <v>m3</v>
          </cell>
          <cell r="D109">
            <v>83500</v>
          </cell>
        </row>
        <row r="110">
          <cell r="A110" t="str">
            <v>FERR 87</v>
          </cell>
          <cell r="B110" t="str">
            <v>BLACK THEATER 2" - 1,22X2,44 m FIBERGLASS</v>
          </cell>
          <cell r="C110" t="str">
            <v>und</v>
          </cell>
          <cell r="D110">
            <v>158986</v>
          </cell>
        </row>
        <row r="111">
          <cell r="A111" t="str">
            <v>FERR 89</v>
          </cell>
          <cell r="B111" t="str">
            <v>BLOQUE N°5 ESTRIADO SANTAFE 33X11,5X23</v>
          </cell>
          <cell r="C111" t="str">
            <v>und</v>
          </cell>
          <cell r="D111">
            <v>1106</v>
          </cell>
        </row>
        <row r="112">
          <cell r="A112" t="str">
            <v>FERR 90</v>
          </cell>
          <cell r="B112" t="str">
            <v>BOQUILLA PARA CERAMICA</v>
          </cell>
          <cell r="C112" t="str">
            <v>Kg</v>
          </cell>
          <cell r="D112">
            <v>4500</v>
          </cell>
        </row>
        <row r="113">
          <cell r="A113" t="str">
            <v>FERR 91</v>
          </cell>
          <cell r="B113" t="str">
            <v>BOQUILLACHORRO Y NIEBLA 1 1/2" NH BR</v>
          </cell>
          <cell r="C113" t="str">
            <v>und</v>
          </cell>
          <cell r="D113">
            <v>124335</v>
          </cell>
        </row>
        <row r="114">
          <cell r="A114" t="str">
            <v>FERR 97</v>
          </cell>
          <cell r="B114" t="str">
            <v>CAJA O NICHO EN PLASTICO PARA MEDIDOR DE GAS</v>
          </cell>
          <cell r="C114" t="str">
            <v>und</v>
          </cell>
          <cell r="D114">
            <v>80000</v>
          </cell>
        </row>
        <row r="115">
          <cell r="A115" t="str">
            <v>FERR 98</v>
          </cell>
          <cell r="B115" t="str">
            <v>CAJILLA MEDIDOR</v>
          </cell>
          <cell r="C115" t="str">
            <v>und</v>
          </cell>
          <cell r="D115">
            <v>125000</v>
          </cell>
        </row>
        <row r="116">
          <cell r="A116" t="str">
            <v>FERR 99</v>
          </cell>
          <cell r="B116" t="str">
            <v>CALENTADOR ELECTRONICO DE PASO 10 LITROS BIFASICO</v>
          </cell>
          <cell r="C116" t="str">
            <v>und</v>
          </cell>
          <cell r="D116">
            <v>1059000</v>
          </cell>
        </row>
        <row r="117">
          <cell r="A117" t="str">
            <v>FERR 100</v>
          </cell>
          <cell r="B117" t="str">
            <v>CAMPANA EXTRACTORA TIPO CENTRAL EN ACERO INOXIDABLE. DIM: L= 2.50/ ANCHO: 1.00/ ALTO: 0.60. incluye elementos de fijación</v>
          </cell>
          <cell r="C117" t="str">
            <v>und</v>
          </cell>
          <cell r="D117">
            <v>2253000</v>
          </cell>
        </row>
        <row r="118">
          <cell r="A118" t="str">
            <v>FERR 101</v>
          </cell>
          <cell r="B118" t="str">
            <v>CANAL B9 x 2,44 CAL 26</v>
          </cell>
          <cell r="C118" t="str">
            <v>und</v>
          </cell>
          <cell r="D118">
            <v>9390</v>
          </cell>
        </row>
        <row r="119">
          <cell r="A119" t="str">
            <v>FERR 102</v>
          </cell>
          <cell r="B119" t="str">
            <v>CANAL HEXALINE POLIPROPILENO REJA MICROGRIP A15 DIM: 0,078 ALTO X 0,129 ANCHO</v>
          </cell>
          <cell r="C119" t="str">
            <v>ml</v>
          </cell>
          <cell r="D119">
            <v>72900</v>
          </cell>
        </row>
        <row r="120">
          <cell r="A120" t="str">
            <v>FERR 103</v>
          </cell>
          <cell r="B120" t="str">
            <v>CANCHA MULTIPLE ARCOS DE MICROFUTBOL+ BALONCESTO</v>
          </cell>
          <cell r="C120" t="str">
            <v>und</v>
          </cell>
          <cell r="D120">
            <v>5773081</v>
          </cell>
        </row>
        <row r="121">
          <cell r="A121" t="str">
            <v>FERR 104</v>
          </cell>
          <cell r="B121" t="str">
            <v>CAÑUELA PREFABRICADA TIPO IDU A-120</v>
          </cell>
          <cell r="C121" t="str">
            <v>und</v>
          </cell>
          <cell r="D121">
            <v>35200</v>
          </cell>
        </row>
        <row r="122">
          <cell r="A122" t="str">
            <v>FERR 105</v>
          </cell>
          <cell r="B122" t="str">
            <v>CARGA TIRO A TIRO RAMSET AMARILLO</v>
          </cell>
          <cell r="C122" t="str">
            <v>und</v>
          </cell>
          <cell r="D122">
            <v>150</v>
          </cell>
        </row>
        <row r="123">
          <cell r="A123" t="str">
            <v>FERR 106</v>
          </cell>
          <cell r="B123" t="str">
            <v>CASCARILLA DE ARROZ</v>
          </cell>
          <cell r="C123" t="str">
            <v>Kg</v>
          </cell>
          <cell r="D123">
            <v>5900</v>
          </cell>
        </row>
        <row r="124">
          <cell r="A124" t="str">
            <v>FERR 107</v>
          </cell>
          <cell r="B124" t="str">
            <v>CELULOSA PROYECTADA 1" COLOR GRIS</v>
          </cell>
          <cell r="C124" t="str">
            <v>m2</v>
          </cell>
          <cell r="D124">
            <v>85000</v>
          </cell>
        </row>
        <row r="125">
          <cell r="A125" t="str">
            <v>FERR 108</v>
          </cell>
          <cell r="B125" t="str">
            <v>CEMENTO BLANCO</v>
          </cell>
          <cell r="C125" t="str">
            <v>Kg</v>
          </cell>
          <cell r="D125">
            <v>1800</v>
          </cell>
        </row>
        <row r="126">
          <cell r="A126" t="str">
            <v>FERR 109</v>
          </cell>
          <cell r="B126" t="str">
            <v>CEMENTO GRIS *50 KG</v>
          </cell>
          <cell r="C126" t="str">
            <v>Bto</v>
          </cell>
          <cell r="D126">
            <v>26800</v>
          </cell>
        </row>
        <row r="127">
          <cell r="A127" t="str">
            <v>FERR 112</v>
          </cell>
          <cell r="B127" t="str">
            <v>CERAMICA PISO/PARED EGEO 20,5X30,5 BLANCA CORONA</v>
          </cell>
          <cell r="C127" t="str">
            <v>m2</v>
          </cell>
          <cell r="D127">
            <v>25000</v>
          </cell>
        </row>
        <row r="128">
          <cell r="A128" t="str">
            <v>FERR 114</v>
          </cell>
          <cell r="B128" t="str">
            <v xml:space="preserve">CERRADURA </v>
          </cell>
          <cell r="C128" t="str">
            <v>und</v>
          </cell>
          <cell r="D128">
            <v>58000</v>
          </cell>
        </row>
        <row r="129">
          <cell r="A129" t="str">
            <v>FERR 116</v>
          </cell>
          <cell r="B129" t="str">
            <v>CERRAMIENTO EN PÁNELES DE ACERO GALVANIZADO DE CAL 14. MODULACIÓN DE 1.07 M ANCHO X 2.85 M ALTO. ARTE ESTÁNDAR MESH CNC PUNZONADO DE ROLFORMADOS</v>
          </cell>
          <cell r="C129" t="str">
            <v>m2</v>
          </cell>
          <cell r="D129">
            <v>417204.47999999998</v>
          </cell>
        </row>
        <row r="130">
          <cell r="A130" t="str">
            <v>FERR 119</v>
          </cell>
          <cell r="B130" t="str">
            <v>Chazo Multiuso de 1/2"</v>
          </cell>
          <cell r="C130" t="str">
            <v>und</v>
          </cell>
          <cell r="D130">
            <v>750</v>
          </cell>
        </row>
        <row r="131">
          <cell r="A131" t="str">
            <v>FERR 120</v>
          </cell>
          <cell r="B131" t="str">
            <v>CHAZOS</v>
          </cell>
          <cell r="C131" t="str">
            <v>und</v>
          </cell>
          <cell r="D131">
            <v>150</v>
          </cell>
        </row>
        <row r="132">
          <cell r="A132" t="str">
            <v>FERR 121</v>
          </cell>
          <cell r="B132" t="str">
            <v>CHEQUE HIDRO HELBERT 2"</v>
          </cell>
          <cell r="C132" t="str">
            <v>und</v>
          </cell>
          <cell r="D132">
            <v>293062</v>
          </cell>
        </row>
        <row r="133">
          <cell r="A133" t="str">
            <v>FERR 122</v>
          </cell>
          <cell r="B133" t="str">
            <v>CHEQUE HIDRO -SELLO EN NITRILO 2-1/2"</v>
          </cell>
          <cell r="C133" t="str">
            <v>und</v>
          </cell>
          <cell r="D133">
            <v>339162</v>
          </cell>
        </row>
        <row r="134">
          <cell r="A134" t="str">
            <v>FERR 123</v>
          </cell>
          <cell r="B134" t="str">
            <v>CHEQUE HIDRO -SELLO EN PTFE(TEFLON) 1-1/2"</v>
          </cell>
          <cell r="C134" t="str">
            <v>und</v>
          </cell>
          <cell r="D134">
            <v>103145</v>
          </cell>
        </row>
        <row r="135">
          <cell r="A135" t="str">
            <v>FERR 124</v>
          </cell>
          <cell r="B135" t="str">
            <v>CHEQUE RANURA-RANURA SELLO NITRILO 4"</v>
          </cell>
          <cell r="C135" t="str">
            <v>und</v>
          </cell>
          <cell r="D135">
            <v>1099821.8</v>
          </cell>
        </row>
        <row r="136">
          <cell r="A136" t="str">
            <v>FERR 125</v>
          </cell>
          <cell r="B136" t="str">
            <v>CIELORRASO EN DRYWALL TIPO EXSOUND CON RELLENO EN FIBRA DE VIDRIO TIPO FRESCASA 2.5"</v>
          </cell>
          <cell r="C136" t="str">
            <v>m2</v>
          </cell>
          <cell r="D136">
            <v>205167</v>
          </cell>
        </row>
        <row r="137">
          <cell r="A137" t="str">
            <v>FERR 126</v>
          </cell>
          <cell r="B137" t="str">
            <v>CINTA DE PAPEL 250</v>
          </cell>
          <cell r="C137" t="str">
            <v>Rll</v>
          </cell>
          <cell r="D137">
            <v>29155</v>
          </cell>
        </row>
        <row r="138">
          <cell r="A138" t="str">
            <v>FERR 127</v>
          </cell>
          <cell r="B138" t="str">
            <v>CINTA DE SEGURIDAD</v>
          </cell>
          <cell r="C138" t="str">
            <v>ml</v>
          </cell>
          <cell r="D138">
            <v>674</v>
          </cell>
        </row>
        <row r="139">
          <cell r="A139" t="str">
            <v>FERR 130</v>
          </cell>
          <cell r="B139" t="str">
            <v>CINTA TEFLON GAS X 10M</v>
          </cell>
          <cell r="C139" t="str">
            <v>und</v>
          </cell>
          <cell r="D139">
            <v>9000</v>
          </cell>
        </row>
        <row r="140">
          <cell r="A140" t="str">
            <v>FERR 131</v>
          </cell>
          <cell r="B140" t="str">
            <v>CINTA TEFLON PTFE BASIC 3/4"</v>
          </cell>
          <cell r="C140" t="str">
            <v>und</v>
          </cell>
          <cell r="D140">
            <v>5900</v>
          </cell>
        </row>
        <row r="141">
          <cell r="A141" t="str">
            <v>FERR 132</v>
          </cell>
          <cell r="B141" t="str">
            <v>DUCTO EN LAMINA GALVANIZADA CAL.22  SUMINISTRO E INSTALACION DE CONDUCTOS EN LAMINA GALVANIZADA (UNION TDC, INCLUYE MATERIAL, SOPORTERIA FABRICACION E INSTALACION)</v>
          </cell>
          <cell r="C141" t="str">
            <v>m2</v>
          </cell>
          <cell r="D141">
            <v>498000</v>
          </cell>
        </row>
        <row r="142">
          <cell r="A142" t="str">
            <v>FERR 133</v>
          </cell>
          <cell r="B142" t="str">
            <v>COBERTURA VEGETAL ACANTO. H SIEMBRA=0,4</v>
          </cell>
          <cell r="C142" t="str">
            <v>und</v>
          </cell>
          <cell r="D142">
            <v>1200</v>
          </cell>
        </row>
        <row r="143">
          <cell r="A143" t="str">
            <v>FERR 134</v>
          </cell>
          <cell r="B143" t="str">
            <v>COBERTURA VEGETAL ACHIRAS. H SIEMBRA=0,4</v>
          </cell>
          <cell r="C143" t="str">
            <v>und</v>
          </cell>
          <cell r="D143">
            <v>1500</v>
          </cell>
        </row>
        <row r="144">
          <cell r="A144" t="str">
            <v>FERR 135</v>
          </cell>
          <cell r="B144" t="str">
            <v>COBERTURA VEGETAL CALENDULA. H SIEMBRA=0,2</v>
          </cell>
          <cell r="C144" t="str">
            <v>und</v>
          </cell>
          <cell r="D144">
            <v>2000</v>
          </cell>
        </row>
        <row r="145">
          <cell r="A145" t="str">
            <v>FERR 136</v>
          </cell>
          <cell r="B145" t="str">
            <v>COBERTURA VEGETAL CLAVEL CHINO. H SIEMBRA=0,2</v>
          </cell>
          <cell r="C145" t="str">
            <v>und</v>
          </cell>
          <cell r="D145">
            <v>2500</v>
          </cell>
        </row>
        <row r="146">
          <cell r="A146" t="str">
            <v>FERR 137</v>
          </cell>
          <cell r="B146" t="str">
            <v>COBERTURA VEGETAL GERANIO DE OLOR. H SIEMBRA=0,2</v>
          </cell>
          <cell r="C146" t="str">
            <v>und</v>
          </cell>
          <cell r="D146">
            <v>2500</v>
          </cell>
        </row>
        <row r="147">
          <cell r="A147" t="str">
            <v>FERR 138</v>
          </cell>
          <cell r="B147" t="str">
            <v>COBERTURA VEGETAL HIERBABUENA. H SIEMBRA=0,1</v>
          </cell>
          <cell r="C147" t="str">
            <v>und</v>
          </cell>
          <cell r="D147">
            <v>2000</v>
          </cell>
        </row>
        <row r="148">
          <cell r="A148" t="str">
            <v>FERR 139</v>
          </cell>
          <cell r="B148" t="str">
            <v>COBERTURA VEGETAL JAZMIN. H SIEMBRA=0,2</v>
          </cell>
          <cell r="C148" t="str">
            <v>und</v>
          </cell>
          <cell r="D148">
            <v>2500</v>
          </cell>
        </row>
        <row r="149">
          <cell r="A149" t="str">
            <v>FERR 140</v>
          </cell>
          <cell r="B149" t="str">
            <v>COBERTURA VEGETAL LIMONIO. H SIEMBRA=0,2</v>
          </cell>
          <cell r="C149" t="str">
            <v>und</v>
          </cell>
          <cell r="D149">
            <v>2000</v>
          </cell>
        </row>
        <row r="150">
          <cell r="A150" t="str">
            <v>FERR 141</v>
          </cell>
          <cell r="B150" t="str">
            <v>COBERTURA VEGETAL LIRIO AMARILLO. H SIEMBRA=0,2</v>
          </cell>
          <cell r="C150" t="str">
            <v>und</v>
          </cell>
          <cell r="D150">
            <v>2500</v>
          </cell>
        </row>
        <row r="151">
          <cell r="A151" t="str">
            <v>FERR 142</v>
          </cell>
          <cell r="B151" t="str">
            <v>COBERTURA VEGETAL MARGARITA PUNTO AZUL. H SIEMBRA=0,2</v>
          </cell>
          <cell r="C151" t="str">
            <v>und</v>
          </cell>
          <cell r="D151">
            <v>2500</v>
          </cell>
        </row>
        <row r="152">
          <cell r="A152" t="str">
            <v>FERR 143</v>
          </cell>
          <cell r="B152" t="str">
            <v>COBERTURA VEGETAL MERMELADA. H SIEMBRA=0,4</v>
          </cell>
          <cell r="C152" t="str">
            <v>und</v>
          </cell>
          <cell r="D152">
            <v>2000</v>
          </cell>
        </row>
        <row r="153">
          <cell r="A153" t="str">
            <v>FERR 144</v>
          </cell>
          <cell r="B153" t="str">
            <v>COBERTURA VEGETAL OREJA DE RATÓN. H SIEMBRA=0,1</v>
          </cell>
          <cell r="C153" t="str">
            <v>und</v>
          </cell>
          <cell r="D153">
            <v>2500</v>
          </cell>
        </row>
        <row r="154">
          <cell r="A154" t="str">
            <v>FERR 145</v>
          </cell>
          <cell r="B154" t="str">
            <v>COBERTURA VEGETAL PASTO COLA DE ZORRO. H SIEMBRA=0,2</v>
          </cell>
          <cell r="C154" t="str">
            <v>und</v>
          </cell>
          <cell r="D154">
            <v>2500</v>
          </cell>
        </row>
        <row r="155">
          <cell r="A155" t="str">
            <v>FERR 146</v>
          </cell>
          <cell r="B155" t="str">
            <v>COBERTURA VEGETAL SALVIA. H SIEMBRA=0,4</v>
          </cell>
          <cell r="C155" t="str">
            <v>und</v>
          </cell>
          <cell r="D155">
            <v>2500</v>
          </cell>
        </row>
        <row r="156">
          <cell r="A156" t="str">
            <v>FERR 147</v>
          </cell>
          <cell r="B156" t="str">
            <v>COBERTURA VEGETAL SENECIO AMARILLO. H SIEMBRA=0,2</v>
          </cell>
          <cell r="C156" t="str">
            <v>und</v>
          </cell>
          <cell r="D156">
            <v>2500</v>
          </cell>
        </row>
        <row r="157">
          <cell r="A157" t="str">
            <v>FERR 148</v>
          </cell>
          <cell r="B157" t="str">
            <v>COBERTURA VEGETAL VARA DE SAN JOSÉ. H SIEMBRA=0,2</v>
          </cell>
          <cell r="C157" t="str">
            <v>und</v>
          </cell>
          <cell r="D157">
            <v>2500</v>
          </cell>
        </row>
        <row r="158">
          <cell r="A158" t="str">
            <v>FERR 149</v>
          </cell>
          <cell r="B158" t="str">
            <v>CODO 45° X4" PE100, PN16, UNION TERMOFUSION</v>
          </cell>
          <cell r="C158" t="str">
            <v>und</v>
          </cell>
          <cell r="D158">
            <v>105412</v>
          </cell>
        </row>
        <row r="159">
          <cell r="A159" t="str">
            <v>FERR 151</v>
          </cell>
          <cell r="B159" t="str">
            <v>CODO 90 PVCP 1/2"</v>
          </cell>
          <cell r="C159" t="str">
            <v>und</v>
          </cell>
          <cell r="D159">
            <v>1200</v>
          </cell>
        </row>
        <row r="160">
          <cell r="A160" t="str">
            <v>FERR 152</v>
          </cell>
          <cell r="B160" t="str">
            <v>CODO 90 PVCP 1-1/2"</v>
          </cell>
          <cell r="C160" t="str">
            <v>und</v>
          </cell>
          <cell r="D160">
            <v>7809</v>
          </cell>
        </row>
        <row r="161">
          <cell r="A161" t="str">
            <v>FERR 153</v>
          </cell>
          <cell r="B161" t="str">
            <v>CODO 90 PVCP 2"</v>
          </cell>
          <cell r="C161" t="str">
            <v>und</v>
          </cell>
          <cell r="D161">
            <v>12796</v>
          </cell>
        </row>
        <row r="162">
          <cell r="A162" t="str">
            <v>FERR 154</v>
          </cell>
          <cell r="B162" t="str">
            <v>CODO 90 PVCP 2-1/2"</v>
          </cell>
          <cell r="C162" t="str">
            <v>und</v>
          </cell>
          <cell r="D162">
            <v>36851</v>
          </cell>
        </row>
        <row r="163">
          <cell r="A163" t="str">
            <v>FERR 155</v>
          </cell>
          <cell r="B163" t="str">
            <v>BOQUILLACHORRO Y NIEBLA 1 1/2" NH BR</v>
          </cell>
          <cell r="C163" t="str">
            <v>und</v>
          </cell>
          <cell r="D163">
            <v>47693</v>
          </cell>
        </row>
        <row r="164">
          <cell r="A164" t="str">
            <v>FERR 156</v>
          </cell>
          <cell r="B164" t="str">
            <v>CODO 90 PVCP 3/4"</v>
          </cell>
          <cell r="C164" t="str">
            <v>und</v>
          </cell>
          <cell r="D164">
            <v>1113</v>
          </cell>
        </row>
        <row r="165">
          <cell r="A165" t="str">
            <v>FERR 157</v>
          </cell>
          <cell r="B165" t="str">
            <v>CODO 90 RANURADO HIERRO DUCTIL 1-1/2"</v>
          </cell>
          <cell r="C165" t="str">
            <v>und</v>
          </cell>
          <cell r="D165">
            <v>24148.793103448283</v>
          </cell>
        </row>
        <row r="166">
          <cell r="A166" t="str">
            <v>FERR 158</v>
          </cell>
          <cell r="B166" t="str">
            <v>CODO 90 RANURADO HIERRO DUCTIL 2"</v>
          </cell>
          <cell r="C166" t="str">
            <v>und</v>
          </cell>
          <cell r="D166">
            <v>26818.44218103449</v>
          </cell>
        </row>
        <row r="167">
          <cell r="A167" t="str">
            <v>FERR 159</v>
          </cell>
          <cell r="B167" t="str">
            <v>CODO 90 RANURADO HIERRO DUCTIL 2-1/2"</v>
          </cell>
          <cell r="C167" t="str">
            <v>und</v>
          </cell>
          <cell r="D167">
            <v>62786.862068965529</v>
          </cell>
        </row>
        <row r="168">
          <cell r="A168" t="str">
            <v>FERR 160</v>
          </cell>
          <cell r="B168" t="str">
            <v>CODO 90 RANURADO HIERRO DUCTIL 4"</v>
          </cell>
          <cell r="C168" t="str">
            <v>und</v>
          </cell>
          <cell r="D168">
            <v>139273.33446551726</v>
          </cell>
        </row>
        <row r="169">
          <cell r="A169" t="str">
            <v>FERR 161</v>
          </cell>
          <cell r="B169" t="str">
            <v>CODO 90 RANURADO HIERRO DUCTIL 6"</v>
          </cell>
          <cell r="C169" t="str">
            <v>und</v>
          </cell>
          <cell r="D169">
            <v>181115.94827586212</v>
          </cell>
        </row>
        <row r="170">
          <cell r="A170" t="str">
            <v>FERR 162</v>
          </cell>
          <cell r="B170" t="str">
            <v>CODO 90 SANITARIO PVC 2"</v>
          </cell>
          <cell r="C170" t="str">
            <v>und</v>
          </cell>
          <cell r="D170">
            <v>2280</v>
          </cell>
        </row>
        <row r="171">
          <cell r="A171" t="str">
            <v>FERR 164</v>
          </cell>
          <cell r="B171" t="str">
            <v>CODO 90 SANITARIO PVC 6"</v>
          </cell>
          <cell r="C171" t="str">
            <v>und</v>
          </cell>
          <cell r="D171">
            <v>47558</v>
          </cell>
        </row>
        <row r="172">
          <cell r="A172" t="str">
            <v>FERR 169</v>
          </cell>
          <cell r="B172" t="str">
            <v>CODO 90°-1/4 CxC PVC SANITARIO 2"</v>
          </cell>
          <cell r="C172" t="str">
            <v>und</v>
          </cell>
          <cell r="D172">
            <v>3577</v>
          </cell>
        </row>
        <row r="173">
          <cell r="A173" t="str">
            <v>FERR 170</v>
          </cell>
          <cell r="B173" t="str">
            <v>CODO 90°-1/4 CxC PVC SANITARIO 3"</v>
          </cell>
          <cell r="C173" t="str">
            <v>und</v>
          </cell>
          <cell r="D173">
            <v>8286</v>
          </cell>
        </row>
        <row r="174">
          <cell r="A174" t="str">
            <v>FERR 171</v>
          </cell>
          <cell r="B174" t="str">
            <v>CODO 90°-1/4 CxC PVC SANITARIO 4"</v>
          </cell>
          <cell r="C174" t="str">
            <v>und</v>
          </cell>
          <cell r="D174">
            <v>14278</v>
          </cell>
        </row>
        <row r="175">
          <cell r="A175" t="str">
            <v>FERR 172</v>
          </cell>
          <cell r="B175" t="str">
            <v>CODO ACERO NEGRO ROSCADO X 150 SCI 1"</v>
          </cell>
          <cell r="C175" t="str">
            <v>und</v>
          </cell>
          <cell r="D175">
            <v>10673.766551724138</v>
          </cell>
        </row>
        <row r="176">
          <cell r="A176" t="str">
            <v>FERR 173</v>
          </cell>
          <cell r="B176" t="str">
            <v>CODO CPVC 1/2"</v>
          </cell>
          <cell r="C176" t="str">
            <v>und</v>
          </cell>
          <cell r="D176">
            <v>1194</v>
          </cell>
        </row>
        <row r="177">
          <cell r="A177" t="str">
            <v>FERR 176</v>
          </cell>
          <cell r="B177" t="str">
            <v xml:space="preserve">CONCRETO 1:2:1 (4.000 PSI) </v>
          </cell>
          <cell r="C177" t="str">
            <v>m3</v>
          </cell>
          <cell r="D177">
            <v>479332</v>
          </cell>
        </row>
        <row r="178">
          <cell r="A178" t="str">
            <v>FERR 177</v>
          </cell>
          <cell r="B178" t="str">
            <v xml:space="preserve">CONCRETO 1:2:3 (3.000 PSI) </v>
          </cell>
          <cell r="C178" t="str">
            <v>m3</v>
          </cell>
          <cell r="D178">
            <v>433398</v>
          </cell>
        </row>
        <row r="179">
          <cell r="A179" t="str">
            <v>FERR 178</v>
          </cell>
          <cell r="B179" t="str">
            <v xml:space="preserve">CONCRETO 1:2:4 (2.500 PSI) </v>
          </cell>
          <cell r="C179" t="str">
            <v>m3</v>
          </cell>
          <cell r="D179">
            <v>420903</v>
          </cell>
        </row>
        <row r="180">
          <cell r="A180" t="str">
            <v>FERR 181</v>
          </cell>
          <cell r="B180" t="str">
            <v>CONCRETO  5000 PSI</v>
          </cell>
          <cell r="C180" t="str">
            <v>m3</v>
          </cell>
          <cell r="D180">
            <v>507059</v>
          </cell>
        </row>
        <row r="181">
          <cell r="A181" t="str">
            <v>FERR 183</v>
          </cell>
          <cell r="B181" t="str">
            <v>DIVISION DE OFICINA EN VIDRIO TEMPLADO DE 6 MM  CON MOTIVO EN PELICULA DE VINILO. PERFILERIA EN ALUMINO ANONIZADO</v>
          </cell>
          <cell r="C181" t="str">
            <v>m2</v>
          </cell>
          <cell r="D181">
            <v>298680</v>
          </cell>
        </row>
        <row r="182">
          <cell r="A182" t="str">
            <v>FERR 184</v>
          </cell>
          <cell r="B182" t="str">
            <v>S-I DEPÓSITO EN MADERA MDF 19 mm, ACABADO EN FÓRMICA MATE CON CANTO RIGIDO EN PVC Y CON ENTREPAÑOS EN MADERA</v>
          </cell>
          <cell r="C182" t="str">
            <v>m2</v>
          </cell>
          <cell r="D182">
            <v>379033</v>
          </cell>
        </row>
        <row r="183">
          <cell r="A183" t="str">
            <v>FERR 186</v>
          </cell>
          <cell r="B183" t="str">
            <v>CONCRETO PREMEZCLADO TREMIE 4000 PSI</v>
          </cell>
          <cell r="C183" t="str">
            <v>m3</v>
          </cell>
          <cell r="D183">
            <v>499562</v>
          </cell>
        </row>
        <row r="184">
          <cell r="A184" t="str">
            <v>FERR 188</v>
          </cell>
          <cell r="B184" t="str">
            <v>CRISTAL LAMINADO INCOLORO 8MM (4+4)</v>
          </cell>
          <cell r="C184" t="str">
            <v>m2</v>
          </cell>
          <cell r="D184">
            <v>104000</v>
          </cell>
        </row>
        <row r="185">
          <cell r="A185" t="str">
            <v>FERR 190</v>
          </cell>
          <cell r="B185" t="str">
            <v xml:space="preserve">CUBIERTA EN TEJA TIPO SANDWICH 500C e=0,06 CON POLIURETANO COMO MATERIAL AISLANTE TERMOACUSTICO, INCLUYE TORNILLERIA </v>
          </cell>
          <cell r="C185" t="str">
            <v>m2</v>
          </cell>
          <cell r="D185">
            <v>118350</v>
          </cell>
        </row>
        <row r="186">
          <cell r="A186" t="str">
            <v>FERR 191</v>
          </cell>
          <cell r="B186" t="str">
            <v>CUBIERTA TIPO SANDWICH - PANEL METÁLICO PARA CUBIERTA INYECTADO CON POLIURETANO EXPANDIDO DE ALTA DENSIDAD EN ALUMINIO DE ESPESOR 50 mm PINTADA POR AMBAS CARAS CON RECUBRIMIENTO EN PINTURA TIPO POLIÉSTER ELECTROSTÁTICA EN POLVO HORNEABLE DE 60 MICRAS DE ESPESOR, COLOR GRIS. INCLUYE SUMINISTRO, TRANSPORTE E INSTALACIÓN, TORNILLERIA, CAPERUZAS, ELEMENTOS DE FIJACIÓN Y TODO LO REQUERIDO PARA SU CORRECTA INSTALACIÓN Y RECIBO A SATISFACCIÓN. (NO INCLUYE ACCESORIOS DE REMATE)</v>
          </cell>
          <cell r="C186" t="str">
            <v>m2</v>
          </cell>
          <cell r="D186">
            <v>106137.3</v>
          </cell>
        </row>
        <row r="187">
          <cell r="A187" t="str">
            <v>FERR 192</v>
          </cell>
          <cell r="B187" t="str">
            <v>CUPULAS TRAGANTES METÁLICA 4x3"</v>
          </cell>
          <cell r="C187" t="str">
            <v>und</v>
          </cell>
          <cell r="D187">
            <v>21900</v>
          </cell>
        </row>
        <row r="188">
          <cell r="A188" t="str">
            <v>FERR 193</v>
          </cell>
          <cell r="B188" t="str">
            <v>CUPULAS TRAGANTES METÁLICA 5x4"</v>
          </cell>
          <cell r="C188" t="str">
            <v>und</v>
          </cell>
          <cell r="D188">
            <v>23900</v>
          </cell>
        </row>
        <row r="189">
          <cell r="A189" t="str">
            <v>FERR 194</v>
          </cell>
          <cell r="B189" t="str">
            <v>DESMOLDANTE Desencofrante para formaletas. Garrafa x 16 kg</v>
          </cell>
          <cell r="C189" t="str">
            <v>und</v>
          </cell>
          <cell r="D189">
            <v>242070</v>
          </cell>
        </row>
        <row r="190">
          <cell r="A190" t="str">
            <v>FERR 195</v>
          </cell>
          <cell r="B190" t="str">
            <v>DIFUSOR MODULAR 2 CONOS -DS 24"x24" Dia 12"</v>
          </cell>
          <cell r="C190" t="str">
            <v>und</v>
          </cell>
          <cell r="D190">
            <v>98000</v>
          </cell>
        </row>
        <row r="191">
          <cell r="A191" t="str">
            <v>FERR 196</v>
          </cell>
          <cell r="B191" t="str">
            <v xml:space="preserve">DILATACION EN BRONCE </v>
          </cell>
          <cell r="C191" t="str">
            <v>und</v>
          </cell>
          <cell r="D191">
            <v>4259</v>
          </cell>
        </row>
        <row r="192">
          <cell r="A192" t="str">
            <v>FERR 197</v>
          </cell>
          <cell r="B192" t="str">
            <v>DISOLVENTE</v>
          </cell>
          <cell r="C192" t="str">
            <v>Gal</v>
          </cell>
          <cell r="D192">
            <v>28650</v>
          </cell>
        </row>
        <row r="193">
          <cell r="A193" t="str">
            <v>FERR 198</v>
          </cell>
          <cell r="B193" t="str">
            <v>DISOLVENTE THINNER</v>
          </cell>
          <cell r="C193" t="str">
            <v>Gal</v>
          </cell>
          <cell r="D193">
            <v>17453</v>
          </cell>
        </row>
        <row r="194">
          <cell r="A194" t="str">
            <v>FERR 199</v>
          </cell>
          <cell r="B194" t="str">
            <v>DISPENSADOR DE JABON LIQUIDO,  EN ACERO INOX, USO INSTITUCIONAL, 1000ml, PARA INSTALAR EN PARED</v>
          </cell>
          <cell r="C194" t="str">
            <v>und</v>
          </cell>
          <cell r="D194">
            <v>109900</v>
          </cell>
        </row>
        <row r="195">
          <cell r="A195" t="str">
            <v>FERR 200</v>
          </cell>
          <cell r="B195" t="str">
            <v>DISPENSADOR DE PAPEL HIGIENICO, ACERO INOX 201, USO INSTITUCIONAL</v>
          </cell>
          <cell r="C195" t="str">
            <v>und</v>
          </cell>
          <cell r="D195">
            <v>139900</v>
          </cell>
        </row>
        <row r="196">
          <cell r="A196" t="str">
            <v>FERR 201</v>
          </cell>
          <cell r="B196" t="str">
            <v>S-I DIVISIONES ORINALES EN ACERO INOXIDABLE  CAL 20, AISI SAE 304, ACABADO SATINADO,  ELABORADA EN LÁMINAS CONFORMANDO PANELES DE TIPO SAN DUCHE CON ESTRUCTURA INTERIOR EN POLÍMERO INYECTADO DE ALTA DENSIDAD Y ESTRUCTURA INTERNA EN TUBERÍA CUADRADA DE 1" GALVANIZADA, INCLUYE HERRAJES ELABORADOS EN ACERO INOXIDABLE TIPO AISI SAE 304. REF: SOCODA CANTILÉVER O EQUIVALENTE (INCLUYE SUMINISTRO DE 1 DIVISIÓN DE ORINAL 0,96X056. ACCESORIOS DE FIJACIÓN E INSTALACIÓN, Y TODO LO REQUERIDO PARA LA CORRECTA EJECUCIÓN Y RECIBO A SATISFACCIÓN)</v>
          </cell>
          <cell r="C196" t="str">
            <v>M2</v>
          </cell>
          <cell r="D196">
            <v>673950</v>
          </cell>
        </row>
        <row r="197">
          <cell r="A197" t="str">
            <v>FERR 202</v>
          </cell>
          <cell r="B197" t="str">
            <v>S-I DIVISIONES SANITARIAS EN ACERO INOXIDABLE AISI SAE 304 ELABORADA EN LÁMINAS CONFORMANDO PANELES DE TIPO SANDUCHE CON ESTRUCTURA INTERIOR EN POLÍMERO INYECTADO DE ALTA DENSIDAD Y TUBERÍA CUADRADA DE 1" GALVANIZADA. LOS PANELES SON TOTALMENTE LISOS EN ACABADO SATINADO EXTERNO # 4 REF: SOCODA CANTILIEVER O EQUIVALENTE (INCLUYE SUMINISTRO DE PUERTA, PARAL, TABIQUE Y  C EXTREMA. ACCESORIOS DE FIJACIÓN E INSTALACIÓN, Y TODO LO REQUERIDO PARA LA CORRECTA EJECUCIÓN Y RECIBO A SATISFACCIÓN)</v>
          </cell>
          <cell r="C197" t="str">
            <v>und</v>
          </cell>
          <cell r="D197">
            <v>673950</v>
          </cell>
        </row>
        <row r="198">
          <cell r="A198" t="str">
            <v>FERR 203</v>
          </cell>
          <cell r="B198" t="str">
            <v>DUCHA SENCILLA NOGAL REDONDA 8 PULG O SIMILAR</v>
          </cell>
          <cell r="C198" t="str">
            <v>und</v>
          </cell>
          <cell r="D198">
            <v>108000</v>
          </cell>
        </row>
        <row r="199">
          <cell r="A199" t="str">
            <v>FERR 204</v>
          </cell>
          <cell r="B199" t="str">
            <v>DUCHA PRELAVADO PARA MESA, SOPORTE A PARED, PARA TRABAJO PESADO</v>
          </cell>
          <cell r="C199" t="str">
            <v>und</v>
          </cell>
          <cell r="D199">
            <v>1280000</v>
          </cell>
        </row>
        <row r="200">
          <cell r="A200" t="str">
            <v>FERR 205</v>
          </cell>
          <cell r="B200" t="str">
            <v>DURMIENTE</v>
          </cell>
          <cell r="C200" t="str">
            <v>ml</v>
          </cell>
          <cell r="D200">
            <v>674</v>
          </cell>
        </row>
        <row r="201">
          <cell r="A201" t="str">
            <v>FERR 207</v>
          </cell>
          <cell r="B201" t="str">
            <v>DURMIENTE ORDINARIO 4 M</v>
          </cell>
          <cell r="C201" t="str">
            <v>ml</v>
          </cell>
          <cell r="D201">
            <v>3927</v>
          </cell>
        </row>
        <row r="202">
          <cell r="A202" t="str">
            <v>FERR 208</v>
          </cell>
          <cell r="B202" t="str">
            <v>DUCTO LAMINA NEGRA CAL.16   SUMINISTRO E INSTALACION DE DUCTOS EN LAMINA NEGRA CALIBRE 16 CON UNIONES SOLDADAS (UNION TDC, INCLUYE MATERIAL, SOPORTERIA FABRICACION E INSTALACION)</v>
          </cell>
          <cell r="C202" t="str">
            <v>m2</v>
          </cell>
          <cell r="D202">
            <v>108000</v>
          </cell>
        </row>
        <row r="203">
          <cell r="A203" t="str">
            <v>FERR 210</v>
          </cell>
          <cell r="B203" t="str">
            <v>SUMINISTRO, INSTALACION Y PUESTA EN MARCHA DE EQUIPO CONTRA INCENDIO LISTADO UL/FM, COMPUESTO POR UNA BOMBA ACOPLADA A MOTOR DE 100 HP, 230V. INCLUYE BOMBA JOCKEY Y TABLEROS. BOMBA PRINCIPAL 500 GPM, PRESION 140 PSI, 3560 RPM. MOTOR ELECTRICO, 100HP, 230/460V, CONTROLADOR PRINCIPAL, CONTROLADOR BOMBA JOCKEY, ALARMA. ACCESORIOS: EXCENTIRCA, CONCENTRICA, CABEZAL DE PRUEBA, VALVULA, MEDIDOR DE FLUJO. BOMBA JOCKEY  1,5HP, 3ph, 230V, 5GPM, 150 PSI. ACCESORIOS: VALVULAS DE COMPUERTA, VALVULAS DE CHEQUE, VALVULA DE MARIPOSA Y MANOMETRO</v>
          </cell>
          <cell r="C203" t="str">
            <v>und</v>
          </cell>
          <cell r="D203">
            <v>223473075</v>
          </cell>
        </row>
        <row r="204">
          <cell r="A204" t="str">
            <v>FERR 211</v>
          </cell>
          <cell r="B204" t="str">
            <v xml:space="preserve">EQUIPO DE AGUA POTABLE DE PRESION CONSTANTE COMPUESTO POR DOS BOMBAS AL 100%, TABLERO Y TANQUE. PRESION REQUERIDA 55m, CAUDAL 10,75 LPS. BOMBAS  15 HP, 3450 RPM, 220/440 3F, SUCCION 2-1/2"-DESCARGA 2-1/2". TANQUE CAP 200 lT, MODELO VERTICAL, TIPO DIAGRAGMA. TABLERO CON VARIADOR DE VELOCIDAD, UNO POR BOMBA. ACCESORIOS: 2 CHEQUES DE 3", 2 VÁLVULAS DE 3", UNA FLAUTA DE DESCARGA 4", INTERCONEXION PARA TANQUES HIDROACUMULADORES, MANOMETRO DE GLICERINA 2-1/2", TRANSDUCTOR DE PRESIO DE 4 A 20 mA Y FLOTADORES ELECTRICOS. </v>
          </cell>
          <cell r="C204" t="str">
            <v>und</v>
          </cell>
          <cell r="D204">
            <v>34217260</v>
          </cell>
        </row>
        <row r="205">
          <cell r="A205" t="str">
            <v>FERR 212</v>
          </cell>
          <cell r="B205" t="str">
            <v>EQUIPO SUMERGIBLE PARA RECIRULACIÓN DE AGUAS PLUVIALES Q=50 GPM P=35 MCA, MANUAL INCLUYE TABLERO ELÉCTRICO Y TODO LO NECESARIO PARA SU CORRECTO FUNCIONAMIENTO</v>
          </cell>
          <cell r="C205" t="str">
            <v>und</v>
          </cell>
          <cell r="D205">
            <v>30452100</v>
          </cell>
        </row>
        <row r="206">
          <cell r="A206" t="str">
            <v>FERR 214</v>
          </cell>
          <cell r="B206" t="str">
            <v>ESMALTE</v>
          </cell>
          <cell r="C206" t="str">
            <v>Gal</v>
          </cell>
          <cell r="D206">
            <v>59000</v>
          </cell>
        </row>
        <row r="207">
          <cell r="A207" t="str">
            <v>FERR 215</v>
          </cell>
          <cell r="B207" t="str">
            <v>ESPEJO BISELADO 4MM</v>
          </cell>
          <cell r="C207" t="str">
            <v>m2</v>
          </cell>
          <cell r="D207">
            <v>43000</v>
          </cell>
        </row>
        <row r="208">
          <cell r="A208" t="str">
            <v>FERR 216</v>
          </cell>
          <cell r="B208" t="str">
            <v>ESQUINERO ALUMINIO</v>
          </cell>
          <cell r="C208" t="str">
            <v>ml</v>
          </cell>
          <cell r="D208">
            <v>3830</v>
          </cell>
        </row>
        <row r="209">
          <cell r="A209" t="str">
            <v>FERR 217</v>
          </cell>
          <cell r="B209" t="str">
            <v>DUCTO EN LAMINA GALVANIZADA CAL.24  SUMINISTRO E INSTALACION DE CONDUCTOS EN LAMINA GALVANIZADA (UNION TDC, INCLUYE MATERIAL, SOPORTERIA FABRICACION E INSTALACION)</v>
          </cell>
          <cell r="C209" t="str">
            <v>m2</v>
          </cell>
          <cell r="D209">
            <v>498000</v>
          </cell>
        </row>
        <row r="210">
          <cell r="A210" t="str">
            <v>FERR 219</v>
          </cell>
          <cell r="B210" t="str">
            <v>EXTINTOR ABC 10LB PQS</v>
          </cell>
          <cell r="C210" t="str">
            <v>und</v>
          </cell>
          <cell r="D210">
            <v>70457</v>
          </cell>
        </row>
        <row r="211">
          <cell r="A211" t="str">
            <v>FERR 220</v>
          </cell>
          <cell r="B211" t="str">
            <v>FACHADA EN PÁNELES DE ACERO GALVANIZADO CAL 16. MODULACIÓN HORIZONTAL DE 2.29 M ANCHO X 1.07 M ALTO. ARTE ESTÁNDAR MESH CNC PUNZONADO DE ROLFORMADOS INCLUYE MATERIALES Y ELEMENTOS PARA SU INSTALACION Y CORRECTO FUNCIONAMIENTO</v>
          </cell>
          <cell r="C211" t="str">
            <v>m2</v>
          </cell>
          <cell r="D211">
            <v>407199</v>
          </cell>
        </row>
        <row r="212">
          <cell r="A212" t="str">
            <v>FERR 221</v>
          </cell>
          <cell r="B212" t="str">
            <v xml:space="preserve">FLUXOMETRO ORINAL PUSH </v>
          </cell>
          <cell r="C212" t="str">
            <v>und</v>
          </cell>
          <cell r="D212">
            <v>656900</v>
          </cell>
        </row>
        <row r="213">
          <cell r="A213" t="str">
            <v>FERR 222</v>
          </cell>
          <cell r="B213" t="str">
            <v>GABINETE TIPO II - CON ACCESORIOS Y DOTACION - VALVULAS CERTIFICADAS UL/FM</v>
          </cell>
          <cell r="C213" t="str">
            <v>und</v>
          </cell>
          <cell r="D213">
            <v>1535000</v>
          </cell>
        </row>
        <row r="214">
          <cell r="A214" t="str">
            <v>FERR 223</v>
          </cell>
          <cell r="B214" t="str">
            <v>GEOTEXTIL NT-1600 (ANCHO 1,60)</v>
          </cell>
          <cell r="C214" t="str">
            <v>m2</v>
          </cell>
          <cell r="D214">
            <v>4875</v>
          </cell>
        </row>
        <row r="215">
          <cell r="A215" t="str">
            <v>FERR 224</v>
          </cell>
          <cell r="B215" t="str">
            <v>GEOTEXTIL TEJIDO T-1700. ROLLO 3,85X100</v>
          </cell>
          <cell r="C215" t="str">
            <v>m2</v>
          </cell>
          <cell r="D215">
            <v>6114</v>
          </cell>
        </row>
        <row r="216">
          <cell r="A216" t="str">
            <v>FERR 226</v>
          </cell>
          <cell r="B216" t="str">
            <v>S-I GRAMA SINTETICA FIBRILADA REF: RASER 50mm/1000Gr/VERDE O SIMILAR</v>
          </cell>
          <cell r="C216" t="str">
            <v>m2</v>
          </cell>
          <cell r="D216">
            <v>90666.1</v>
          </cell>
        </row>
        <row r="217">
          <cell r="A217" t="str">
            <v>FERR 227</v>
          </cell>
          <cell r="B217" t="str">
            <v>GRANITO No 3</v>
          </cell>
          <cell r="C217" t="str">
            <v>Bto</v>
          </cell>
          <cell r="D217">
            <v>42212</v>
          </cell>
        </row>
        <row r="218">
          <cell r="A218" t="str">
            <v>FERR 229</v>
          </cell>
          <cell r="B218" t="str">
            <v>GRAVA MONA #2</v>
          </cell>
          <cell r="C218" t="str">
            <v>Kg</v>
          </cell>
          <cell r="D218">
            <v>850</v>
          </cell>
        </row>
        <row r="219">
          <cell r="A219" t="str">
            <v>FERR 230</v>
          </cell>
          <cell r="B219" t="str">
            <v>GRAVILLA COMÚN DE RIO</v>
          </cell>
          <cell r="C219" t="str">
            <v>m3</v>
          </cell>
          <cell r="D219">
            <v>105000</v>
          </cell>
        </row>
        <row r="220">
          <cell r="A220" t="str">
            <v>FERR 231</v>
          </cell>
          <cell r="B220" t="str">
            <v>GRAVILLA FINA DE RIO</v>
          </cell>
          <cell r="C220" t="str">
            <v>m3</v>
          </cell>
          <cell r="D220">
            <v>102214</v>
          </cell>
        </row>
        <row r="221">
          <cell r="A221" t="str">
            <v>FERR 232</v>
          </cell>
          <cell r="B221" t="str">
            <v>GRIFERIA INSTITUCIONAL DE PARED TIPO PUSH PARA LAVAMANOS</v>
          </cell>
          <cell r="C221" t="str">
            <v>und</v>
          </cell>
          <cell r="D221">
            <v>205900</v>
          </cell>
        </row>
        <row r="222">
          <cell r="A222" t="str">
            <v>FERR 233</v>
          </cell>
          <cell r="B222" t="str">
            <v>GRIFERIA LAVAPLATOS MONOCONTROL, ACERO INOX,  ALTO FLEXIBLE - SENSI D'ACQUA</v>
          </cell>
          <cell r="C222" t="str">
            <v>und</v>
          </cell>
          <cell r="D222">
            <v>389900</v>
          </cell>
        </row>
        <row r="223">
          <cell r="A223" t="str">
            <v>FERR 234</v>
          </cell>
          <cell r="B223" t="str">
            <v>GRIFERÍAS MANOS LIBRES PARA LAVAMANOS 502.</v>
          </cell>
          <cell r="C223" t="str">
            <v>und</v>
          </cell>
          <cell r="D223">
            <v>406104</v>
          </cell>
        </row>
        <row r="224">
          <cell r="A224" t="str">
            <v>FERR 235</v>
          </cell>
          <cell r="B224" t="str">
            <v>GROUTING MORTERO DE INYECCION 175 Kg/cm2 2.500 PSI</v>
          </cell>
          <cell r="C224" t="str">
            <v>m3</v>
          </cell>
          <cell r="D224">
            <v>528836</v>
          </cell>
        </row>
        <row r="225">
          <cell r="A225" t="str">
            <v>FERR 236</v>
          </cell>
          <cell r="B225" t="str">
            <v>GUARDAESCOBA PVC ROLLO 8,0 CM</v>
          </cell>
          <cell r="C225" t="str">
            <v>ml</v>
          </cell>
          <cell r="D225">
            <v>5077</v>
          </cell>
        </row>
        <row r="226">
          <cell r="A226" t="str">
            <v>FERR 237</v>
          </cell>
          <cell r="B226" t="str">
            <v>GUARDAESCOBAS PREFABRICADO MEDIACAÑA 100mm X 100mm TIPO ALFA</v>
          </cell>
          <cell r="C226" t="str">
            <v>ml</v>
          </cell>
          <cell r="D226">
            <v>58201</v>
          </cell>
        </row>
        <row r="227">
          <cell r="A227" t="str">
            <v>FERR 240</v>
          </cell>
          <cell r="B227" t="str">
            <v>HACHA PICO 1.6KG CABO MADERA 80CM</v>
          </cell>
          <cell r="C227" t="str">
            <v>und</v>
          </cell>
          <cell r="D227">
            <v>46626</v>
          </cell>
        </row>
        <row r="228">
          <cell r="A228" t="str">
            <v>FERR 241</v>
          </cell>
          <cell r="B228" t="str">
            <v>HIEDRA MARENGO - Hedera Canariensis</v>
          </cell>
          <cell r="C228" t="str">
            <v>und</v>
          </cell>
          <cell r="D228">
            <v>1200</v>
          </cell>
        </row>
        <row r="229">
          <cell r="A229" t="str">
            <v>FERR 243</v>
          </cell>
          <cell r="B229" t="str">
            <v>HUMUS DE LOMBRIZ</v>
          </cell>
          <cell r="C229" t="str">
            <v>Kg</v>
          </cell>
          <cell r="D229">
            <v>311</v>
          </cell>
        </row>
        <row r="230">
          <cell r="A230" t="str">
            <v>FERR 244</v>
          </cell>
          <cell r="B230" t="str">
            <v>JUEGO INFANTIL. BALANCIN RESORTERA. REF:MUELLE EL FLOO -BENITO PLAY o similar</v>
          </cell>
          <cell r="C230" t="str">
            <v>und</v>
          </cell>
          <cell r="D230">
            <v>4284000</v>
          </cell>
        </row>
        <row r="231">
          <cell r="A231" t="str">
            <v>FERR 245</v>
          </cell>
          <cell r="B231" t="str">
            <v>JUEGO INFANTIL. ESCALERA-TUNEL-CASTILLO-RODADERO. REF: ARTIC 3 -BENITO PLAY o similar</v>
          </cell>
          <cell r="C231" t="str">
            <v>und</v>
          </cell>
          <cell r="D231">
            <v>31892000</v>
          </cell>
        </row>
        <row r="232">
          <cell r="A232" t="str">
            <v>FERR 246</v>
          </cell>
          <cell r="B232" t="str">
            <v>JUEGO INFANTIL. RODADERO. REF:RODADERO LA NUBE -BENITO PLAY o similar</v>
          </cell>
          <cell r="C232" t="str">
            <v>und</v>
          </cell>
          <cell r="D232">
            <v>9044000</v>
          </cell>
        </row>
        <row r="233">
          <cell r="A233" t="str">
            <v>FERR 247</v>
          </cell>
          <cell r="B233" t="str">
            <v>KIT LAVAMANOS INCLUYE DESAGUE SENCILLO Y DOS ACOPLES</v>
          </cell>
          <cell r="C233" t="str">
            <v>und</v>
          </cell>
          <cell r="D233">
            <v>25137</v>
          </cell>
        </row>
        <row r="234">
          <cell r="A234" t="str">
            <v>FERR 248</v>
          </cell>
          <cell r="B234" t="str">
            <v>LADRILLO PORTANTE 306 TERRACOTA 29X14,5X 6 PRENSADO</v>
          </cell>
          <cell r="C234" t="str">
            <v>und</v>
          </cell>
          <cell r="D234">
            <v>1000</v>
          </cell>
        </row>
        <row r="235">
          <cell r="A235" t="str">
            <v>FERR 249</v>
          </cell>
          <cell r="B235" t="str">
            <v xml:space="preserve">LADRILLO TOLETE RECOCIDO COMUN 20X10X6 </v>
          </cell>
          <cell r="C235" t="str">
            <v>und</v>
          </cell>
          <cell r="D235">
            <v>650</v>
          </cell>
        </row>
        <row r="236">
          <cell r="A236" t="str">
            <v>FERR 252</v>
          </cell>
          <cell r="B236" t="str">
            <v>LÁMINA GALVANIZADA CAL.20</v>
          </cell>
          <cell r="C236" t="str">
            <v>m2</v>
          </cell>
          <cell r="D236">
            <v>44000</v>
          </cell>
        </row>
        <row r="237">
          <cell r="A237" t="str">
            <v>FERR 256</v>
          </cell>
          <cell r="B237" t="str">
            <v xml:space="preserve">LÁMINA SUPERBOARD   6mm DE 1,22 X 2,44 </v>
          </cell>
          <cell r="C237" t="str">
            <v>und</v>
          </cell>
          <cell r="D237">
            <v>30900</v>
          </cell>
        </row>
        <row r="238">
          <cell r="A238" t="str">
            <v>FERR 259</v>
          </cell>
          <cell r="B238" t="str">
            <v xml:space="preserve">LAVAMANOS ACERO 304 CALIBRE 18 SIN GRIFERIA.  MODELO QUIRURGICO SALPICADERO ALTO. MEDIDAS SALPICADERO DE 40H,POSETA DE 45A X 20P X 34F </v>
          </cell>
          <cell r="C238" t="str">
            <v>und</v>
          </cell>
          <cell r="D238">
            <v>1105000</v>
          </cell>
        </row>
        <row r="239">
          <cell r="A239" t="str">
            <v>FERR 260</v>
          </cell>
          <cell r="B239" t="str">
            <v>LAVAMANOS DE COLGAR, INSTITUCIONAL, COLOR BLANCO, NACIONAL MARCA MANCESA O EQUIVALENTE, ANCHO 56,3 cm, PROFUNDIDAD 15 cm</v>
          </cell>
          <cell r="C239" t="str">
            <v>und</v>
          </cell>
          <cell r="D239">
            <v>153545</v>
          </cell>
        </row>
        <row r="240">
          <cell r="A240" t="str">
            <v>FERR 262</v>
          </cell>
          <cell r="B240" t="str">
            <v>LIJA AGUA #150 PREMIER</v>
          </cell>
          <cell r="C240" t="str">
            <v>und</v>
          </cell>
          <cell r="D240">
            <v>1390</v>
          </cell>
        </row>
        <row r="241">
          <cell r="A241" t="str">
            <v>FERR 263</v>
          </cell>
          <cell r="B241" t="str">
            <v>LIMPIADOR PVC Y CPVC X 1/4</v>
          </cell>
          <cell r="C241" t="str">
            <v>und</v>
          </cell>
          <cell r="D241">
            <v>53173</v>
          </cell>
        </row>
        <row r="242">
          <cell r="A242" t="str">
            <v>FERR 265</v>
          </cell>
          <cell r="B242" t="str">
            <v>LISTON ORDINARIO 3 x 3</v>
          </cell>
          <cell r="C242" t="str">
            <v>ml</v>
          </cell>
          <cell r="D242">
            <v>974</v>
          </cell>
        </row>
        <row r="243">
          <cell r="A243" t="str">
            <v>FERR 266</v>
          </cell>
          <cell r="B243" t="str">
            <v>LLAVE SPANNER EN HIERRO DOS SERVICIOS</v>
          </cell>
          <cell r="C243" t="str">
            <v>und</v>
          </cell>
          <cell r="D243">
            <v>19687</v>
          </cell>
        </row>
        <row r="244">
          <cell r="A244" t="str">
            <v>FERR 269</v>
          </cell>
          <cell r="B244" t="str">
            <v>LUBRICANTE 500GR U.M.</v>
          </cell>
          <cell r="C244" t="str">
            <v>und</v>
          </cell>
          <cell r="D244">
            <v>18297</v>
          </cell>
        </row>
        <row r="245">
          <cell r="A245" t="str">
            <v>FERR 270</v>
          </cell>
          <cell r="B245" t="str">
            <v>MALLA ELECTROSOLDADA</v>
          </cell>
          <cell r="C245" t="str">
            <v>KG</v>
          </cell>
          <cell r="D245">
            <v>2950</v>
          </cell>
        </row>
        <row r="246">
          <cell r="A246" t="str">
            <v>FERR 271</v>
          </cell>
          <cell r="B246" t="str">
            <v>MALLA ESLABONADA 2X10M, METAL 2-1/4" X 2-1/4" - COLMALLAS</v>
          </cell>
          <cell r="C246" t="str">
            <v>und</v>
          </cell>
          <cell r="D246">
            <v>221816</v>
          </cell>
        </row>
        <row r="247">
          <cell r="A247" t="str">
            <v>FERR 272</v>
          </cell>
          <cell r="B247" t="str">
            <v>S-I VENTANA INTERIOR ALTA CON MALLA  EXPANDIDA EXR 12MM CAL 18 COLMENA. PINTADO EN COLOR GRIS GRAFITO RAL 7024. PERFILERIA EN ALUMINIO AA6063 T-5 COLOR GRIS GRAFITO RAL 7024.</v>
          </cell>
          <cell r="C247" t="str">
            <v>m2</v>
          </cell>
          <cell r="D247">
            <v>152676</v>
          </cell>
        </row>
        <row r="248">
          <cell r="A248" t="str">
            <v>FERR 273</v>
          </cell>
          <cell r="B248" t="str">
            <v>MANGUERA CONEXIÓN FLEXIBLE GAS</v>
          </cell>
          <cell r="C248" t="str">
            <v>und</v>
          </cell>
          <cell r="D248">
            <v>44900</v>
          </cell>
        </row>
        <row r="249">
          <cell r="A249" t="str">
            <v>FERR 274</v>
          </cell>
          <cell r="B249" t="str">
            <v>MANGUERA FLEXIBLE DIA 12"</v>
          </cell>
          <cell r="C249" t="str">
            <v>und</v>
          </cell>
          <cell r="D249">
            <v>35000</v>
          </cell>
        </row>
        <row r="250">
          <cell r="A250" t="str">
            <v>FERR 275</v>
          </cell>
          <cell r="B250" t="str">
            <v xml:space="preserve">MANIJA EN ACERO INOXIDABLE </v>
          </cell>
          <cell r="C250" t="str">
            <v>und</v>
          </cell>
          <cell r="D250">
            <v>65000</v>
          </cell>
        </row>
        <row r="251">
          <cell r="A251" t="str">
            <v>FERR 276</v>
          </cell>
          <cell r="B251" t="str">
            <v>MANOMETRO GLICERINA 0-200PSI DIAL 2"</v>
          </cell>
          <cell r="C251" t="str">
            <v>und</v>
          </cell>
          <cell r="D251">
            <v>76700</v>
          </cell>
        </row>
        <row r="252">
          <cell r="A252" t="str">
            <v>FERR 280</v>
          </cell>
          <cell r="B252" t="str">
            <v>MARMOLINA BT</v>
          </cell>
          <cell r="C252" t="str">
            <v>Bto</v>
          </cell>
          <cell r="D252">
            <v>14643</v>
          </cell>
        </row>
        <row r="253">
          <cell r="A253" t="str">
            <v>FERR 283</v>
          </cell>
          <cell r="B253" t="str">
            <v>MASILLA SUPERMASTICO CUNETE 28KG</v>
          </cell>
          <cell r="C253" t="str">
            <v>und</v>
          </cell>
          <cell r="D253">
            <v>42400</v>
          </cell>
        </row>
        <row r="254">
          <cell r="A254" t="str">
            <v>FERR 284</v>
          </cell>
          <cell r="B254" t="str">
            <v>MASTER 1 IMPERM.INTEGRAL.LIQ</v>
          </cell>
          <cell r="C254" t="str">
            <v>Kg</v>
          </cell>
          <cell r="D254">
            <v>17255</v>
          </cell>
        </row>
        <row r="255">
          <cell r="A255" t="str">
            <v>FERR 285</v>
          </cell>
          <cell r="B255" t="str">
            <v>S-I MECHERO BUNSEN PARA GAS</v>
          </cell>
          <cell r="C255" t="str">
            <v>und</v>
          </cell>
          <cell r="D255">
            <v>156600</v>
          </cell>
        </row>
        <row r="256">
          <cell r="A256" t="str">
            <v>FERR 286</v>
          </cell>
          <cell r="B256" t="str">
            <v>MEDIDOR 1"</v>
          </cell>
          <cell r="C256" t="str">
            <v>und</v>
          </cell>
          <cell r="D256">
            <v>295168</v>
          </cell>
        </row>
        <row r="257">
          <cell r="A257" t="str">
            <v>FERR 287</v>
          </cell>
          <cell r="B257" t="str">
            <v>S-I MESA DE PREPARACIÓN PARA UNA (1) POCETA EN ACERO INOXIDABLE. DIMENSIONES: LARGO 2.42 ANCHO. 0.70 ALTO 0.86</v>
          </cell>
          <cell r="C257" t="str">
            <v>ml</v>
          </cell>
          <cell r="D257">
            <v>3944400</v>
          </cell>
        </row>
        <row r="258">
          <cell r="A258" t="str">
            <v>FERR 288</v>
          </cell>
          <cell r="B258" t="str">
            <v>S-I MESA PARA LAVADO DE UTENSILIOS PARA UNA (1) POCETA EN ACERO INOXIDABLE, DE LARGO: 0.6 ANCHO: 0.40. ALTO: 0.3</v>
          </cell>
          <cell r="C258" t="str">
            <v>ml</v>
          </cell>
          <cell r="D258">
            <v>2030000</v>
          </cell>
        </row>
        <row r="259">
          <cell r="A259" t="str">
            <v>FERR 289</v>
          </cell>
          <cell r="B259" t="str">
            <v xml:space="preserve">S-I MESÓN EN ACERO INOXIDABLE 0.90 </v>
          </cell>
          <cell r="C259" t="str">
            <v>ml</v>
          </cell>
          <cell r="D259">
            <v>1450000</v>
          </cell>
        </row>
        <row r="260">
          <cell r="A260" t="str">
            <v>FERR 290</v>
          </cell>
          <cell r="B260" t="str">
            <v>S-IMESON EN ACERO INOXIDABLE CAL 16, (SUM. E INSTAL. INCLUYE POCETA CON SALPICADERO Y ACCESORIOS, ACABADO MATE Y MUEBLE BAJO MELAMÍNICO DE ALTA RESISTENCIA A LA ABRASIÓN.)</v>
          </cell>
          <cell r="C260" t="str">
            <v>ml</v>
          </cell>
          <cell r="D260">
            <v>2287724</v>
          </cell>
        </row>
        <row r="261">
          <cell r="A261" t="str">
            <v>FERR 291</v>
          </cell>
          <cell r="B261" t="str">
            <v>MESÓN EN POLICUARZO  ANCHO 0,60, CON SALPICADEROde 0,10m Y NARIZ DE 0,10m, incluye estructura metalica anclada a muro</v>
          </cell>
          <cell r="C261" t="str">
            <v>ml</v>
          </cell>
          <cell r="D261">
            <v>371469</v>
          </cell>
        </row>
        <row r="262">
          <cell r="A262" t="str">
            <v>FERR 292</v>
          </cell>
          <cell r="B262" t="str">
            <v>MEZCLA DENSA EN CALIENTE MDC-3 (Asf 80-100 INV-02)</v>
          </cell>
          <cell r="C262" t="str">
            <v>m3</v>
          </cell>
          <cell r="D262">
            <v>445532</v>
          </cell>
        </row>
        <row r="263">
          <cell r="A263" t="str">
            <v>FERR 295</v>
          </cell>
          <cell r="B263" t="str">
            <v>MORTERO 1:3 (ARENA DE PEÑA)</v>
          </cell>
          <cell r="C263" t="str">
            <v>m3</v>
          </cell>
          <cell r="D263">
            <v>402394</v>
          </cell>
        </row>
        <row r="264">
          <cell r="A264" t="str">
            <v>FERR 296</v>
          </cell>
          <cell r="B264" t="str">
            <v>MORTERO 1:3 IMPERMEABLE (ARENA DE PEÑA)</v>
          </cell>
          <cell r="C264" t="str">
            <v>m3</v>
          </cell>
          <cell r="D264">
            <v>501874</v>
          </cell>
        </row>
        <row r="265">
          <cell r="A265" t="str">
            <v>FERR 297</v>
          </cell>
          <cell r="B265" t="str">
            <v>MORTERO 1:3 IMPERMEABLE (ARENA DE PEÑA)</v>
          </cell>
          <cell r="C265" t="str">
            <v>m3</v>
          </cell>
          <cell r="D265">
            <v>501874</v>
          </cell>
        </row>
        <row r="266">
          <cell r="A266" t="str">
            <v>FERR 307</v>
          </cell>
          <cell r="B266" t="str">
            <v>OMEGA CAL.26 X 2,44 M ROLLADO</v>
          </cell>
          <cell r="C266" t="str">
            <v>und</v>
          </cell>
          <cell r="D266">
            <v>2698</v>
          </cell>
        </row>
        <row r="267">
          <cell r="A267" t="str">
            <v>FERR 308</v>
          </cell>
          <cell r="B267" t="str">
            <v>ORINAL MEDIANO DE COLGAR INSTITUCIONAL COLOR BLANCO P´CONEXIÓN Ø 5/8" REF 21-AA-8860 MANCESA</v>
          </cell>
          <cell r="C267" t="str">
            <v>und</v>
          </cell>
          <cell r="D267">
            <v>230402</v>
          </cell>
        </row>
        <row r="268">
          <cell r="A268" t="str">
            <v>FERR 309</v>
          </cell>
          <cell r="B268" t="str">
            <v>PARAL B6 x 2,44 CAL 26</v>
          </cell>
          <cell r="C268" t="str">
            <v>und</v>
          </cell>
          <cell r="D268">
            <v>9190</v>
          </cell>
        </row>
        <row r="269">
          <cell r="A269" t="str">
            <v>FERR 310</v>
          </cell>
          <cell r="B269" t="str">
            <v>PEGACOR</v>
          </cell>
          <cell r="C269" t="str">
            <v>Kg</v>
          </cell>
          <cell r="D269">
            <v>1452</v>
          </cell>
        </row>
        <row r="270">
          <cell r="A270" t="str">
            <v>FERR 313</v>
          </cell>
          <cell r="B270" t="str">
            <v>PEGANTE COLBON MADERA</v>
          </cell>
          <cell r="C270" t="str">
            <v>Kg</v>
          </cell>
          <cell r="D270">
            <v>9500</v>
          </cell>
        </row>
        <row r="271">
          <cell r="A271" t="str">
            <v>FERR 317</v>
          </cell>
          <cell r="B271" t="str">
            <v xml:space="preserve">PERFIL ALUMINIO 50-20 - CABEZAL </v>
          </cell>
          <cell r="C271" t="str">
            <v>ml</v>
          </cell>
          <cell r="D271">
            <v>6150</v>
          </cell>
        </row>
        <row r="272">
          <cell r="A272" t="str">
            <v>FERR 319</v>
          </cell>
          <cell r="B272" t="str">
            <v>PERFIL ALUMINIO 50-20 - HORIZONTAL</v>
          </cell>
          <cell r="C272" t="str">
            <v>ml</v>
          </cell>
          <cell r="D272">
            <v>7000</v>
          </cell>
        </row>
        <row r="273">
          <cell r="A273" t="str">
            <v>FERR 320</v>
          </cell>
          <cell r="B273" t="str">
            <v>PERFIL ALUMINIO 50-20 - JAMBA</v>
          </cell>
          <cell r="C273" t="str">
            <v>ml</v>
          </cell>
          <cell r="D273">
            <v>2600</v>
          </cell>
        </row>
        <row r="274">
          <cell r="A274" t="str">
            <v>FERR 321</v>
          </cell>
          <cell r="B274" t="str">
            <v>PERFIL ALUMINIO 50-20 - SILLAR</v>
          </cell>
          <cell r="C274" t="str">
            <v>ml</v>
          </cell>
          <cell r="D274">
            <v>6800</v>
          </cell>
        </row>
        <row r="275">
          <cell r="A275" t="str">
            <v>FERR 322</v>
          </cell>
          <cell r="B275" t="str">
            <v>PERFIL ALUMINIO 50-20 - TRASLAPE</v>
          </cell>
          <cell r="C275" t="str">
            <v>ml</v>
          </cell>
          <cell r="D275">
            <v>11500</v>
          </cell>
        </row>
        <row r="276">
          <cell r="A276" t="str">
            <v>FERR 323</v>
          </cell>
          <cell r="B276" t="str">
            <v>PERNO 1" CLAVO NORMAL</v>
          </cell>
          <cell r="C276" t="str">
            <v>und</v>
          </cell>
          <cell r="D276">
            <v>625</v>
          </cell>
        </row>
        <row r="277">
          <cell r="A277" t="str">
            <v>FERR 327</v>
          </cell>
          <cell r="B277" t="str">
            <v xml:space="preserve">PIEDRA ORNAMENTAL BOLO </v>
          </cell>
          <cell r="C277" t="str">
            <v>Bto</v>
          </cell>
          <cell r="D277">
            <v>86300</v>
          </cell>
        </row>
        <row r="278">
          <cell r="A278" t="str">
            <v>FERR 328</v>
          </cell>
          <cell r="B278" t="str">
            <v>PINTURA DE ACEITE</v>
          </cell>
          <cell r="C278" t="str">
            <v>Gal</v>
          </cell>
          <cell r="D278">
            <v>56034</v>
          </cell>
        </row>
        <row r="279">
          <cell r="A279" t="str">
            <v>FERR 329</v>
          </cell>
          <cell r="B279" t="str">
            <v>PINTURA ELECTROSTÁTICA (POLVO)</v>
          </cell>
          <cell r="C279" t="str">
            <v>Kg</v>
          </cell>
          <cell r="D279">
            <v>120000</v>
          </cell>
        </row>
        <row r="280">
          <cell r="A280" t="str">
            <v>FERR 330</v>
          </cell>
          <cell r="B280" t="str">
            <v>PINTURA PINTUCOAT ( CATALIZADOR + PINTURA) o SIMILAR</v>
          </cell>
          <cell r="C280" t="str">
            <v>Gal</v>
          </cell>
          <cell r="D280">
            <v>181000</v>
          </cell>
        </row>
        <row r="281">
          <cell r="A281" t="str">
            <v>FERR 331</v>
          </cell>
          <cell r="B281" t="str">
            <v>PINTURA TERMOPLASTICA CON MICROESFERA</v>
          </cell>
          <cell r="C281" t="str">
            <v>Gal</v>
          </cell>
          <cell r="D281">
            <v>78445</v>
          </cell>
        </row>
        <row r="282">
          <cell r="A282" t="str">
            <v>FERR 332</v>
          </cell>
          <cell r="B282" t="str">
            <v>S-I PISO EN LLANTA RECICLADA 4cm (BASE NEGRA 3cm Y ACABADO COLOR 1cm)</v>
          </cell>
          <cell r="C282" t="str">
            <v>m2</v>
          </cell>
          <cell r="D282">
            <v>386750.00040058646</v>
          </cell>
        </row>
        <row r="283">
          <cell r="A283" t="str">
            <v>FERR 333</v>
          </cell>
          <cell r="B283" t="str">
            <v>PISO EN PVC 1,22mX0,18m ESP:5mm. HYDRO FLOOR DE WILLTEX  REF:920</v>
          </cell>
          <cell r="C283" t="str">
            <v>m2</v>
          </cell>
          <cell r="D283">
            <v>86186</v>
          </cell>
        </row>
        <row r="284">
          <cell r="A284" t="str">
            <v>FERR 337</v>
          </cell>
          <cell r="B284" t="str">
            <v>PLACA PREFABRICADA CUBIERTA POZO Y ARO-TAPA POZO</v>
          </cell>
          <cell r="C284" t="str">
            <v>und</v>
          </cell>
          <cell r="D284">
            <v>994987</v>
          </cell>
        </row>
        <row r="285">
          <cell r="A285" t="str">
            <v>FERR 338</v>
          </cell>
          <cell r="B285" t="str">
            <v>PLACA SUPERPLACA 3/8" 1,22 X 2,44</v>
          </cell>
          <cell r="C285" t="str">
            <v>und</v>
          </cell>
          <cell r="D285">
            <v>22344</v>
          </cell>
        </row>
        <row r="286">
          <cell r="A286" t="str">
            <v>FERR 339</v>
          </cell>
          <cell r="B286" t="str">
            <v>PLACA YESO 1/2" R/H</v>
          </cell>
          <cell r="C286" t="str">
            <v>m2</v>
          </cell>
          <cell r="D286">
            <v>9217</v>
          </cell>
        </row>
        <row r="287">
          <cell r="A287" t="str">
            <v>FERR 340</v>
          </cell>
          <cell r="B287" t="str">
            <v>PLANCHON 18 X 4CM X 2,9 M FLORMORADO</v>
          </cell>
          <cell r="C287" t="str">
            <v>und</v>
          </cell>
          <cell r="D287">
            <v>49000</v>
          </cell>
        </row>
        <row r="288">
          <cell r="A288" t="str">
            <v>FERR 341</v>
          </cell>
          <cell r="B288" t="str">
            <v>PLANCHON ORDINARIO 3m</v>
          </cell>
          <cell r="C288" t="str">
            <v>ml</v>
          </cell>
          <cell r="D288">
            <v>5760</v>
          </cell>
        </row>
        <row r="289">
          <cell r="A289" t="str">
            <v>FERR 342</v>
          </cell>
          <cell r="B289" t="str">
            <v>PLAQUETAS DE IDENTIFICACIÓN DE MEDIDOR</v>
          </cell>
          <cell r="C289" t="str">
            <v>und</v>
          </cell>
          <cell r="D289">
            <v>15600</v>
          </cell>
        </row>
        <row r="290">
          <cell r="A290" t="str">
            <v>FERR 344</v>
          </cell>
          <cell r="B290" t="str">
            <v>PLATINA 2" X 1/4</v>
          </cell>
          <cell r="C290" t="str">
            <v>ml</v>
          </cell>
          <cell r="D290">
            <v>9000</v>
          </cell>
        </row>
        <row r="291">
          <cell r="A291" t="str">
            <v>FERR 345</v>
          </cell>
          <cell r="B291" t="str">
            <v>POCETA CIRCULAR DIAM. 0.30 M</v>
          </cell>
          <cell r="C291" t="str">
            <v>und</v>
          </cell>
          <cell r="D291">
            <v>275000</v>
          </cell>
        </row>
        <row r="292">
          <cell r="A292" t="str">
            <v>FERR 349</v>
          </cell>
          <cell r="B292" t="str">
            <v>PUNTILLA C/ CABEZA 2"</v>
          </cell>
          <cell r="C292" t="str">
            <v>LB</v>
          </cell>
          <cell r="D292">
            <v>1785</v>
          </cell>
        </row>
        <row r="293">
          <cell r="A293" t="str">
            <v>FERR 350</v>
          </cell>
          <cell r="B293" t="str">
            <v>PUNTILLA CON CABEZA 2 1/2"</v>
          </cell>
          <cell r="C293" t="str">
            <v>Lb</v>
          </cell>
          <cell r="D293">
            <v>1785</v>
          </cell>
        </row>
        <row r="294">
          <cell r="A294" t="str">
            <v>FERR 351</v>
          </cell>
          <cell r="B294" t="str">
            <v>PUNTILLA CON CABEZA 2"</v>
          </cell>
          <cell r="C294" t="str">
            <v>Lb</v>
          </cell>
          <cell r="D294">
            <v>1785</v>
          </cell>
        </row>
        <row r="295">
          <cell r="A295" t="str">
            <v>FERR 353</v>
          </cell>
          <cell r="B295" t="str">
            <v>RECEBO B-200</v>
          </cell>
          <cell r="C295" t="str">
            <v>m3</v>
          </cell>
          <cell r="D295">
            <v>43000</v>
          </cell>
        </row>
        <row r="296">
          <cell r="A296" t="str">
            <v>FERR 356</v>
          </cell>
          <cell r="B296" t="str">
            <v>REDUCCIÓN RANURADA 1-1/2" x 1-1/4"</v>
          </cell>
          <cell r="C296" t="str">
            <v>und</v>
          </cell>
          <cell r="D296">
            <v>54335</v>
          </cell>
        </row>
        <row r="297">
          <cell r="A297" t="str">
            <v>FERR 357</v>
          </cell>
          <cell r="B297" t="str">
            <v>REDUCCIÓN RANURADA 1-1/4" x 1"</v>
          </cell>
          <cell r="C297" t="str">
            <v>und</v>
          </cell>
          <cell r="D297">
            <v>45883</v>
          </cell>
        </row>
        <row r="298">
          <cell r="A298" t="str">
            <v>FERR 358</v>
          </cell>
          <cell r="B298" t="str">
            <v>REDUCCIÓN RANURADA 2" x 1"</v>
          </cell>
          <cell r="C298" t="str">
            <v>und</v>
          </cell>
          <cell r="D298">
            <v>61383</v>
          </cell>
        </row>
        <row r="299">
          <cell r="A299" t="str">
            <v>FERR 359</v>
          </cell>
          <cell r="B299" t="str">
            <v>REDUCCIÓN RANURADA 2" x 1-1/2"</v>
          </cell>
          <cell r="C299" t="str">
            <v>und</v>
          </cell>
          <cell r="D299">
            <v>72446</v>
          </cell>
        </row>
        <row r="300">
          <cell r="A300" t="str">
            <v>FERR 360</v>
          </cell>
          <cell r="B300" t="str">
            <v>REDUCCIÓN RANURADA 2" x 1-1/4"</v>
          </cell>
          <cell r="C300" t="str">
            <v>und</v>
          </cell>
          <cell r="D300">
            <v>66409</v>
          </cell>
        </row>
        <row r="301">
          <cell r="A301" t="str">
            <v>FERR 361</v>
          </cell>
          <cell r="B301" t="str">
            <v>REDUCCIÓN RANURADA 2-1/2" x 1-1/2"</v>
          </cell>
          <cell r="C301" t="str">
            <v>und</v>
          </cell>
          <cell r="D301">
            <v>84521</v>
          </cell>
        </row>
        <row r="302">
          <cell r="A302" t="str">
            <v>FERR 362</v>
          </cell>
          <cell r="B302" t="str">
            <v>REDUCCIÓN RANURADA 2-1/2" x 2"</v>
          </cell>
          <cell r="C302" t="str">
            <v>und</v>
          </cell>
          <cell r="D302">
            <v>90558</v>
          </cell>
        </row>
        <row r="303">
          <cell r="A303" t="str">
            <v>FERR 363</v>
          </cell>
          <cell r="B303" t="str">
            <v>REDUCCIÓN RANURADA 4 x 2-1/2"</v>
          </cell>
          <cell r="C303" t="str">
            <v>und</v>
          </cell>
          <cell r="D303">
            <v>163004</v>
          </cell>
        </row>
        <row r="304">
          <cell r="A304" t="str">
            <v>FERR 364</v>
          </cell>
          <cell r="B304" t="str">
            <v>REDUCCIÓN RANURADA 6" x 2-1/2"</v>
          </cell>
          <cell r="C304" t="str">
            <v>und</v>
          </cell>
          <cell r="D304">
            <v>253562</v>
          </cell>
        </row>
        <row r="305">
          <cell r="A305" t="str">
            <v>FERR 365</v>
          </cell>
          <cell r="B305" t="str">
            <v>REDUCCIÓN RANURADA 6" x 4"</v>
          </cell>
          <cell r="C305" t="str">
            <v>und</v>
          </cell>
          <cell r="D305">
            <v>381000</v>
          </cell>
        </row>
        <row r="306">
          <cell r="A306" t="str">
            <v>FERR 366</v>
          </cell>
          <cell r="B306" t="str">
            <v>REGISTRO CORTINA ROSCADO  1"</v>
          </cell>
          <cell r="C306" t="str">
            <v>und</v>
          </cell>
          <cell r="D306">
            <v>92500</v>
          </cell>
        </row>
        <row r="307">
          <cell r="A307" t="str">
            <v>FERR 367</v>
          </cell>
          <cell r="B307" t="str">
            <v>REGISTRO CORTINA ROSCADO  1/2"</v>
          </cell>
          <cell r="C307" t="str">
            <v>und</v>
          </cell>
          <cell r="D307">
            <v>48236</v>
          </cell>
        </row>
        <row r="308">
          <cell r="A308" t="str">
            <v>FERR 368</v>
          </cell>
          <cell r="B308" t="str">
            <v>REGISTRO CORTINA ROSCADO 3/4"</v>
          </cell>
          <cell r="C308" t="str">
            <v>und</v>
          </cell>
          <cell r="D308">
            <v>44798</v>
          </cell>
        </row>
        <row r="309">
          <cell r="A309" t="str">
            <v>FERR 369</v>
          </cell>
          <cell r="B309" t="str">
            <v>REGISTRO P/D 1/2"</v>
          </cell>
          <cell r="C309" t="str">
            <v>und</v>
          </cell>
          <cell r="D309">
            <v>25800</v>
          </cell>
        </row>
        <row r="310">
          <cell r="A310" t="str">
            <v>FERR 370</v>
          </cell>
          <cell r="B310" t="str">
            <v>REGULADOR DE PRESIÓN CON VÁLVULA DE SEGURIDAD DE PRESIÓN MÁXIMA DE 2,5 M³/H. 2nda etapa</v>
          </cell>
          <cell r="C310" t="str">
            <v>und</v>
          </cell>
          <cell r="D310">
            <v>120000</v>
          </cell>
        </row>
        <row r="311">
          <cell r="A311" t="str">
            <v>FERR 371</v>
          </cell>
          <cell r="B311" t="str">
            <v>REGULADOR DE PRESIÓN CON VÁLVULA DE SEGURIDAD DE PRESIÓN MÁXIMA DE 25 M³/H. 1a ETAPA</v>
          </cell>
          <cell r="C311" t="str">
            <v>und</v>
          </cell>
          <cell r="D311">
            <v>560000</v>
          </cell>
        </row>
        <row r="312">
          <cell r="A312" t="str">
            <v>FERR 372</v>
          </cell>
          <cell r="B312" t="str">
            <v>REGULADOR R2ET ASOCIADO SEGUNDA ETAPA GAS NATURAL 1/2"-3/4"</v>
          </cell>
          <cell r="C312" t="str">
            <v>und</v>
          </cell>
          <cell r="D312">
            <v>600000</v>
          </cell>
        </row>
        <row r="313">
          <cell r="A313" t="str">
            <v>FERR 373</v>
          </cell>
          <cell r="B313" t="str">
            <v>Rejilla de extraccion o retorno aleta fija con damper 20"x12" blanca</v>
          </cell>
          <cell r="C313" t="str">
            <v>und</v>
          </cell>
          <cell r="D313">
            <v>206000</v>
          </cell>
        </row>
        <row r="314">
          <cell r="A314" t="str">
            <v>FERR 374</v>
          </cell>
          <cell r="B314" t="str">
            <v>REJILLA PARA SIFÓN EN ACERO INOX. AISI 304 CALIBRE 14  IGT</v>
          </cell>
          <cell r="C314" t="str">
            <v>und</v>
          </cell>
          <cell r="D314">
            <v>27772</v>
          </cell>
        </row>
        <row r="315">
          <cell r="A315" t="str">
            <v>FERR 375</v>
          </cell>
          <cell r="B315" t="str">
            <v>Rejilla Tipo Louver 66"x20"</v>
          </cell>
          <cell r="C315" t="str">
            <v>und</v>
          </cell>
          <cell r="D315">
            <v>149000</v>
          </cell>
        </row>
        <row r="316">
          <cell r="A316" t="str">
            <v>FERR 376</v>
          </cell>
          <cell r="B316" t="str">
            <v>REJILLAS Y BANDEJAS PARA CÁRCAMOS EN ZONAS HÚMEDAS. DIMENSIONES:según diseños arquitectonicos</v>
          </cell>
          <cell r="C316" t="str">
            <v>ml</v>
          </cell>
          <cell r="D316">
            <v>395906</v>
          </cell>
        </row>
        <row r="317">
          <cell r="A317" t="str">
            <v>FERR 378</v>
          </cell>
          <cell r="B317" t="str">
            <v>REMACHES POP</v>
          </cell>
          <cell r="C317" t="str">
            <v>und</v>
          </cell>
          <cell r="D317">
            <v>330</v>
          </cell>
        </row>
        <row r="318">
          <cell r="A318" t="str">
            <v>FERR 379</v>
          </cell>
          <cell r="B318" t="str">
            <v>REPISA ORDINARIO 3m</v>
          </cell>
          <cell r="C318" t="str">
            <v>ml</v>
          </cell>
          <cell r="D318">
            <v>3357</v>
          </cell>
        </row>
        <row r="319">
          <cell r="A319" t="str">
            <v>FERR 382</v>
          </cell>
          <cell r="B319" t="str">
            <v>ROCIADOR MONTANTE K=5,6 RESPUESTA RAPIDA D=1/2"</v>
          </cell>
          <cell r="C319" t="str">
            <v>und</v>
          </cell>
          <cell r="D319">
            <v>57500</v>
          </cell>
        </row>
        <row r="320">
          <cell r="A320" t="str">
            <v>FERR 383</v>
          </cell>
          <cell r="B320" t="str">
            <v>ROCIADOR PENDIENTE K=5,6 RESPUESTA RÁPIDA Ø=1/2 CROMO</v>
          </cell>
          <cell r="C320" t="str">
            <v>und</v>
          </cell>
          <cell r="D320">
            <v>30122</v>
          </cell>
        </row>
        <row r="321">
          <cell r="A321" t="str">
            <v>FERR 385</v>
          </cell>
          <cell r="B321" t="str">
            <v>SANITARIO INFANTIL KIDDY BICOLOR CORONA</v>
          </cell>
          <cell r="C321" t="str">
            <v>und</v>
          </cell>
          <cell r="D321">
            <v>447900</v>
          </cell>
        </row>
        <row r="322">
          <cell r="A322" t="str">
            <v>FERR 386</v>
          </cell>
          <cell r="B322" t="str">
            <v>SANITARIO LAGUNA, DOS PIEZAS.</v>
          </cell>
          <cell r="C322" t="str">
            <v>und</v>
          </cell>
          <cell r="D322">
            <v>155900</v>
          </cell>
        </row>
        <row r="323">
          <cell r="A323" t="str">
            <v>FERR 387</v>
          </cell>
          <cell r="B323" t="str">
            <v>SARDINEL PREFABRICADO A-10 (50X20X80)</v>
          </cell>
          <cell r="C323" t="str">
            <v>und</v>
          </cell>
          <cell r="D323">
            <v>35053</v>
          </cell>
        </row>
        <row r="324">
          <cell r="A324" t="str">
            <v>FERR 389</v>
          </cell>
          <cell r="B324" t="str">
            <v>SECADOR DE MANOS INSTITUCIONAL POTENZA GRIVAL. CROMADO</v>
          </cell>
          <cell r="C324" t="str">
            <v>und</v>
          </cell>
          <cell r="D324">
            <v>755900</v>
          </cell>
        </row>
        <row r="325">
          <cell r="A325" t="str">
            <v>FERR 390</v>
          </cell>
          <cell r="B325" t="str">
            <v>EQUIPO DE BOMBEO EYECTOR PARA AGUAS NEGRAS CAUDAL 200 GPM CDT 14 MCA  220V 3 HP 60 HZ CONSTRUIDA EN HIERRO FUNDIDO PARA LIQUIDOS CON SOLIDOS EN SUSPENSIÓN, INLCUYE TABLERO DE CONTROL , ALARMAS DE PROTECCIÓN, CADENA Y DESACOPLE.</v>
          </cell>
          <cell r="C325" t="str">
            <v>und</v>
          </cell>
          <cell r="D325">
            <v>14339500</v>
          </cell>
        </row>
        <row r="326">
          <cell r="A326" t="str">
            <v>FERR 392</v>
          </cell>
          <cell r="B326" t="str">
            <v>SENSOR DE FLUJO 2 1/2"</v>
          </cell>
          <cell r="C326" t="str">
            <v>und</v>
          </cell>
          <cell r="D326">
            <v>468327</v>
          </cell>
        </row>
        <row r="327">
          <cell r="A327" t="str">
            <v>FERR 393</v>
          </cell>
          <cell r="B327" t="str">
            <v>SEÑALES PINTADAS CON PLANTILLA 19X24CM,INCLUYE INSTALACIÓN</v>
          </cell>
          <cell r="C327" t="str">
            <v>und</v>
          </cell>
          <cell r="D327">
            <v>61055</v>
          </cell>
        </row>
        <row r="328">
          <cell r="A328" t="str">
            <v>FERR 394</v>
          </cell>
          <cell r="B328" t="str">
            <v>S-I CIELO RASO ACUSTICO EN LISTON SILENCIA 128mmX2400mm ESPESOR 15mm EN MDF RH. FRENTE ENCHAPADO CON LAMINADO Y RESPALDOS PERFORADOR RECUBIERTOS CON TELA</v>
          </cell>
          <cell r="C328" t="str">
            <v>m2</v>
          </cell>
          <cell r="D328">
            <v>553350</v>
          </cell>
        </row>
        <row r="329">
          <cell r="A329" t="str">
            <v>FERR 395</v>
          </cell>
          <cell r="B329" t="str">
            <v>S-I CIELORRASO. PANEL MADERA MDF 15MM CON RANURAS EN LA CARA FRONTAL Y PERFORACIONES EN LA CARA POSTERIOR. RELLENO EN BLACK THEATER 2". ACABADO EN MELAMINA. PERFILERÍA METÁLICA O EN MADERA.</v>
          </cell>
          <cell r="C329" t="str">
            <v>m2</v>
          </cell>
          <cell r="D329">
            <v>522758</v>
          </cell>
        </row>
        <row r="330">
          <cell r="A330" t="str">
            <v>FERR 396</v>
          </cell>
          <cell r="B330" t="str">
            <v>S-I LÁMINAS DE FIBRA DE VIDRIO CLOUDS 2" INSTALADA DENTRO DEL CASETON CON CHAPETAS</v>
          </cell>
          <cell r="C330" t="str">
            <v>m2</v>
          </cell>
          <cell r="D330">
            <v>111845</v>
          </cell>
        </row>
        <row r="331">
          <cell r="A331" t="str">
            <v>FERR 397</v>
          </cell>
          <cell r="B331" t="str">
            <v>S-I MURO PANEL MADERA MDF 15MM CON RANURAS EN LA CARA FRONTAL Y PERFORACIONES EN LA CARA POSTERIOR. RELLENO EN BLACK THEATER 2". ACABADO EN MELAMINA. PERFILERÍA METÁLICA O EN MADERA.</v>
          </cell>
          <cell r="C331" t="str">
            <v>m2</v>
          </cell>
          <cell r="D331">
            <v>501734</v>
          </cell>
        </row>
        <row r="332">
          <cell r="A332" t="str">
            <v>FERR 398</v>
          </cell>
          <cell r="B332" t="str">
            <v>S-I PUERTA ACÚSTICA STC 49. MARCO EN MADERA MACIZA. HOJA ENTAMBORADA CON RELLENO MULTICAPA. UMBRAL AUTOMÁTICO, PIRLÁN DE PISO Y CERRADURA ANTIPÁNICO. ACABADO EN FORMICA. DIMENSIONES 0.9X2.40M</v>
          </cell>
          <cell r="C332" t="str">
            <v>und</v>
          </cell>
          <cell r="D332">
            <v>4164350</v>
          </cell>
        </row>
        <row r="333">
          <cell r="A333" t="str">
            <v>FERR 399</v>
          </cell>
          <cell r="B333" t="str">
            <v>S-I PUERTA ACÚSTICA STC 49. MARCO EN MADERA MACIZA. HOJA ENTAMBORADA CON RELLENO MULTICAPA. UMBRAL AUTOMÁTICO, PIRLÁN DE PISO Y CERRADURA SENCILLA. ACABADO EN FORMICA. DIMENSIONES 0.9X2.40M</v>
          </cell>
          <cell r="C333" t="str">
            <v>und</v>
          </cell>
          <cell r="D333">
            <v>3852839</v>
          </cell>
        </row>
        <row r="334">
          <cell r="A334" t="str">
            <v>FERR 400</v>
          </cell>
          <cell r="B334" t="str">
            <v>S-I VENTANAS. VIDRIO LAMINADO 6MM+6MM + CÁMARA DE AIRE DE 2.25 CM + VIDRIO LAMINADO 6MM+6MM. PERFILES EN PVC CON FOIL. SISTEMA FIJO. MODULACIÓN SEGÚN PLANO.</v>
          </cell>
          <cell r="C334" t="str">
            <v>m2</v>
          </cell>
          <cell r="D334">
            <v>1525028</v>
          </cell>
        </row>
        <row r="335">
          <cell r="A335" t="str">
            <v>FERR 401</v>
          </cell>
          <cell r="B335" t="str">
            <v>SIAMESA BRONCE 4"X2-1/2"X2-1/2"</v>
          </cell>
          <cell r="C335" t="str">
            <v>und</v>
          </cell>
          <cell r="D335">
            <v>2498965</v>
          </cell>
        </row>
        <row r="336">
          <cell r="A336" t="str">
            <v>FERR 402</v>
          </cell>
          <cell r="B336" t="str">
            <v>SIFON PVC 3"</v>
          </cell>
          <cell r="C336" t="str">
            <v>und</v>
          </cell>
          <cell r="D336">
            <v>19750</v>
          </cell>
        </row>
        <row r="337">
          <cell r="A337" t="str">
            <v>FERR 403</v>
          </cell>
          <cell r="B337" t="str">
            <v>SIFON PVC SANITARIO 135° 3"</v>
          </cell>
          <cell r="C337" t="str">
            <v>und</v>
          </cell>
          <cell r="D337">
            <v>11944</v>
          </cell>
        </row>
        <row r="338">
          <cell r="A338" t="str">
            <v>FERR 404</v>
          </cell>
          <cell r="B338" t="str">
            <v>SIFON PVC SANITARIO 135° 4"</v>
          </cell>
          <cell r="C338" t="str">
            <v>und</v>
          </cell>
          <cell r="D338">
            <v>32500</v>
          </cell>
        </row>
        <row r="339">
          <cell r="A339" t="str">
            <v>FERR 405</v>
          </cell>
          <cell r="B339" t="str">
            <v>SIFON PVC SANITARIO 180° 2"</v>
          </cell>
          <cell r="C339" t="str">
            <v>und</v>
          </cell>
          <cell r="D339">
            <v>13221</v>
          </cell>
        </row>
        <row r="340">
          <cell r="A340" t="str">
            <v>FERR 406</v>
          </cell>
          <cell r="B340" t="str">
            <v>SIFON PVC SANITARIO CON TAPON 2"</v>
          </cell>
          <cell r="C340" t="str">
            <v>und</v>
          </cell>
          <cell r="D340">
            <v>9632</v>
          </cell>
        </row>
        <row r="341">
          <cell r="A341" t="str">
            <v>FERR 407</v>
          </cell>
          <cell r="B341" t="str">
            <v>SIKA 1</v>
          </cell>
          <cell r="C341" t="str">
            <v>Kg</v>
          </cell>
          <cell r="D341">
            <v>4145</v>
          </cell>
        </row>
        <row r="342">
          <cell r="A342" t="str">
            <v>FERR 408</v>
          </cell>
          <cell r="B342" t="str">
            <v>SIKA WATERBAR  - CINTA FLEXIBLE PARA SELLO PRIMARIO DE PVC O-22</v>
          </cell>
          <cell r="C342" t="str">
            <v>Rll</v>
          </cell>
          <cell r="D342">
            <v>538097</v>
          </cell>
        </row>
        <row r="343">
          <cell r="A343" t="str">
            <v>FERR 409</v>
          </cell>
          <cell r="B343" t="str">
            <v>SIKADUR ANCHORFIX-4 x 600cc</v>
          </cell>
          <cell r="C343" t="str">
            <v>und</v>
          </cell>
          <cell r="D343">
            <v>50770</v>
          </cell>
        </row>
        <row r="344">
          <cell r="A344" t="str">
            <v>FERR 410</v>
          </cell>
          <cell r="B344" t="str">
            <v>SIKADUR-501</v>
          </cell>
          <cell r="C344" t="str">
            <v>Kg</v>
          </cell>
          <cell r="D344">
            <v>20308</v>
          </cell>
        </row>
        <row r="345">
          <cell r="A345" t="str">
            <v>FERR 412</v>
          </cell>
          <cell r="B345" t="str">
            <v>SIKALASTIC 841 poliurea</v>
          </cell>
          <cell r="C345" t="str">
            <v>Kg</v>
          </cell>
          <cell r="D345">
            <v>104686.71048449285</v>
          </cell>
        </row>
        <row r="346">
          <cell r="A346" t="str">
            <v>FERR 413</v>
          </cell>
          <cell r="B346" t="str">
            <v>SILICONA TUBO 200X300 ML</v>
          </cell>
          <cell r="C346" t="str">
            <v>und</v>
          </cell>
          <cell r="D346">
            <v>9775</v>
          </cell>
        </row>
        <row r="347">
          <cell r="A347" t="str">
            <v>FERR 415</v>
          </cell>
          <cell r="B347" t="str">
            <v>SILLA AUDITORIO CON APOYA BRAZO EN ESPUMA INYECTADA</v>
          </cell>
          <cell r="C347" t="str">
            <v>und</v>
          </cell>
          <cell r="D347">
            <v>334000</v>
          </cell>
        </row>
        <row r="348">
          <cell r="A348" t="str">
            <v>FERR 416</v>
          </cell>
          <cell r="B348" t="str">
            <v>SISTEMA DE DRENAJE PARA CUB/TAS VERDES CON LÁMINA DRENANTE Y GEOTEXTIL</v>
          </cell>
          <cell r="C348" t="str">
            <v>m2</v>
          </cell>
          <cell r="D348">
            <v>28008.391499992154</v>
          </cell>
        </row>
        <row r="349">
          <cell r="A349" t="str">
            <v>FERR 417</v>
          </cell>
          <cell r="B349" t="str">
            <v>SISTEMA RAISER</v>
          </cell>
          <cell r="C349" t="str">
            <v>und</v>
          </cell>
          <cell r="D349">
            <v>3768980</v>
          </cell>
        </row>
        <row r="350">
          <cell r="A350" t="str">
            <v>FERR 418</v>
          </cell>
          <cell r="B350" t="str">
            <v>SOLDADURA 6013-3/16</v>
          </cell>
          <cell r="C350" t="str">
            <v>und</v>
          </cell>
          <cell r="D350">
            <v>7026</v>
          </cell>
        </row>
        <row r="351">
          <cell r="A351" t="str">
            <v>FERR 419</v>
          </cell>
          <cell r="B351" t="str">
            <v>SOLDADURA CPVC BLAZE MASTER (1/4 GAL)</v>
          </cell>
          <cell r="C351" t="str">
            <v>und</v>
          </cell>
          <cell r="D351">
            <v>175000</v>
          </cell>
        </row>
        <row r="352">
          <cell r="A352" t="str">
            <v>FERR 421</v>
          </cell>
          <cell r="B352" t="str">
            <v>SOLDADURA ELECTRICA DE 3/32" 68 BARRAS X KG</v>
          </cell>
          <cell r="C352" t="str">
            <v>Kg</v>
          </cell>
          <cell r="D352">
            <v>8600</v>
          </cell>
        </row>
        <row r="353">
          <cell r="A353" t="str">
            <v>FERR 422</v>
          </cell>
          <cell r="B353" t="str">
            <v>SOLDADURA PVC NTC 579-1/8 GL</v>
          </cell>
          <cell r="C353" t="str">
            <v>und</v>
          </cell>
          <cell r="D353">
            <v>55411</v>
          </cell>
        </row>
        <row r="354">
          <cell r="A354" t="str">
            <v>FERR 423</v>
          </cell>
          <cell r="B354" t="str">
            <v xml:space="preserve">SOPORTE SISMORESISTENTE 2" </v>
          </cell>
          <cell r="C354" t="str">
            <v>und</v>
          </cell>
          <cell r="D354">
            <v>86500</v>
          </cell>
        </row>
        <row r="355">
          <cell r="A355" t="str">
            <v>FERR 424</v>
          </cell>
          <cell r="B355" t="str">
            <v xml:space="preserve">SOPORTE SISMORESISTENTE 2-1/2" </v>
          </cell>
          <cell r="C355" t="str">
            <v>und</v>
          </cell>
          <cell r="D355">
            <v>88500</v>
          </cell>
        </row>
        <row r="356">
          <cell r="A356" t="str">
            <v>FERR 425</v>
          </cell>
          <cell r="B356" t="str">
            <v>SOPORTE SISMORESISTENTE 6"</v>
          </cell>
          <cell r="C356" t="str">
            <v>und</v>
          </cell>
          <cell r="D356">
            <v>159000</v>
          </cell>
        </row>
        <row r="357">
          <cell r="A357" t="str">
            <v>FERR 426</v>
          </cell>
          <cell r="B357" t="str">
            <v>SOPORTE TIPO CANASTILLA PARA MANGUERA</v>
          </cell>
          <cell r="C357" t="str">
            <v>und</v>
          </cell>
          <cell r="D357">
            <v>33156</v>
          </cell>
        </row>
        <row r="358">
          <cell r="A358" t="str">
            <v>FERR 427</v>
          </cell>
          <cell r="B358" t="str">
            <v>SUBBASE GRANULAR CLASE C (BG_C)</v>
          </cell>
          <cell r="C358" t="str">
            <v>m3</v>
          </cell>
          <cell r="D358">
            <v>73879</v>
          </cell>
        </row>
        <row r="359">
          <cell r="A359" t="str">
            <v>FERR 428</v>
          </cell>
          <cell r="B359" t="str">
            <v>SUSTRATO LIVIANO PARA TAPETE SEDUM ZONAS VERDES H=0,15 m</v>
          </cell>
          <cell r="C359" t="str">
            <v>m3</v>
          </cell>
          <cell r="D359">
            <v>394315.14249988954</v>
          </cell>
        </row>
        <row r="360">
          <cell r="A360" t="str">
            <v>FERR 431</v>
          </cell>
          <cell r="B360" t="str">
            <v>TABLA BURRA ORDINARIO 0.30</v>
          </cell>
          <cell r="C360" t="str">
            <v>ml</v>
          </cell>
          <cell r="D360">
            <v>6383</v>
          </cell>
        </row>
        <row r="361">
          <cell r="A361" t="str">
            <v>FERR 432</v>
          </cell>
          <cell r="B361" t="str">
            <v>TABLA BURRA TERMINADA 1 CARA 0.30</v>
          </cell>
          <cell r="C361" t="str">
            <v>ml</v>
          </cell>
          <cell r="D361">
            <v>2798</v>
          </cell>
        </row>
        <row r="362">
          <cell r="A362" t="str">
            <v>FERR 434</v>
          </cell>
          <cell r="B362" t="str">
            <v>TABLA CHAPA ORDINARIO 0.30</v>
          </cell>
          <cell r="C362" t="str">
            <v>ml</v>
          </cell>
          <cell r="D362">
            <v>3751</v>
          </cell>
        </row>
        <row r="363">
          <cell r="A363" t="str">
            <v>FERR 436</v>
          </cell>
          <cell r="B363" t="str">
            <v>TABLERO AGLOMERADO MDP PARA FORMALETA 19 MM DIMENSIONADO 0,28X2,44</v>
          </cell>
          <cell r="C363" t="str">
            <v>m2</v>
          </cell>
          <cell r="D363">
            <v>30291.33</v>
          </cell>
        </row>
        <row r="364">
          <cell r="A364" t="str">
            <v>FERR 437</v>
          </cell>
          <cell r="B364" t="str">
            <v xml:space="preserve">TABLERO MDP ASERRADO RH 15MM 2,15*2,44 </v>
          </cell>
          <cell r="C364" t="str">
            <v>und</v>
          </cell>
          <cell r="D364">
            <v>214900</v>
          </cell>
        </row>
        <row r="365">
          <cell r="A365" t="str">
            <v>FERR 439</v>
          </cell>
          <cell r="B365" t="str">
            <v>S-I POCETA PARA LAVADO DE OLLAS Y UTENSILIOS DE COCINAS. DIMENSIONES: FRENTE: 0.80. ANCHO: 0.60. PROF.: 0.40.</v>
          </cell>
          <cell r="C365" t="str">
            <v>und</v>
          </cell>
          <cell r="D365">
            <v>910832</v>
          </cell>
        </row>
        <row r="366">
          <cell r="A366" t="str">
            <v>FERR 440</v>
          </cell>
          <cell r="B366" t="str">
            <v>TAPA PREFABRICADA CAJA DE INSPECCION 80X80</v>
          </cell>
          <cell r="C366" t="str">
            <v>und</v>
          </cell>
          <cell r="D366">
            <v>160000</v>
          </cell>
        </row>
        <row r="367">
          <cell r="A367" t="str">
            <v>FERR 441</v>
          </cell>
          <cell r="B367" t="str">
            <v>TAPA REGISTROS ACERO 304, CALIBRE 22.  MODELO DE EMPOTRAR . MEDIDAS 20X20</v>
          </cell>
          <cell r="C367" t="str">
            <v>und</v>
          </cell>
          <cell r="D367">
            <v>49659</v>
          </cell>
        </row>
        <row r="368">
          <cell r="A368" t="str">
            <v>FERR 443</v>
          </cell>
          <cell r="B368" t="str">
            <v>TAPON ROSCADO PVCP 1 1/2"</v>
          </cell>
          <cell r="C368" t="str">
            <v>und</v>
          </cell>
          <cell r="D368">
            <v>3800</v>
          </cell>
        </row>
        <row r="369">
          <cell r="A369" t="str">
            <v>FERR 444</v>
          </cell>
          <cell r="B369" t="str">
            <v>TAPON SOLDADO PVCP 1/2"</v>
          </cell>
          <cell r="C369" t="str">
            <v>und</v>
          </cell>
          <cell r="D369">
            <v>622</v>
          </cell>
        </row>
        <row r="370">
          <cell r="A370" t="str">
            <v>FERR 445</v>
          </cell>
          <cell r="B370" t="str">
            <v>TAPON SOLDADO PVCP 3/4"</v>
          </cell>
          <cell r="C370" t="str">
            <v>und</v>
          </cell>
          <cell r="D370">
            <v>622</v>
          </cell>
        </row>
        <row r="371">
          <cell r="A371" t="str">
            <v>FERR 446</v>
          </cell>
          <cell r="B371" t="str">
            <v>TAZA ADRIATICO no incluye fluxometro</v>
          </cell>
          <cell r="C371" t="str">
            <v>und</v>
          </cell>
          <cell r="D371">
            <v>452200</v>
          </cell>
        </row>
        <row r="372">
          <cell r="A372" t="str">
            <v>FERR 447</v>
          </cell>
          <cell r="B372" t="str">
            <v>TAZA BALTICA COMPACTA ENTRADA POSTERIOR + FLOXÓMETRO PUSH TRU FLUSH CONS: 4,8 Lt/Desc.</v>
          </cell>
          <cell r="C372" t="str">
            <v>und</v>
          </cell>
          <cell r="D372">
            <v>1987847.4</v>
          </cell>
        </row>
        <row r="373">
          <cell r="A373" t="str">
            <v>FERR 450</v>
          </cell>
          <cell r="B373" t="str">
            <v>TEE CPVC 1/2"</v>
          </cell>
          <cell r="C373" t="str">
            <v>und</v>
          </cell>
          <cell r="D373">
            <v>1583</v>
          </cell>
        </row>
        <row r="374">
          <cell r="A374" t="str">
            <v>FERR 451</v>
          </cell>
          <cell r="B374" t="str">
            <v>TEE MECANICA RANURADA 6" X 1-1/2"</v>
          </cell>
          <cell r="C374" t="str">
            <v>und</v>
          </cell>
          <cell r="D374">
            <v>238000</v>
          </cell>
        </row>
        <row r="375">
          <cell r="A375" t="str">
            <v>FERR 452</v>
          </cell>
          <cell r="B375" t="str">
            <v>TEE PVC SANITARIA 2"</v>
          </cell>
          <cell r="C375" t="str">
            <v>und</v>
          </cell>
          <cell r="D375">
            <v>3298</v>
          </cell>
        </row>
        <row r="376">
          <cell r="A376" t="str">
            <v>FERR 453</v>
          </cell>
          <cell r="B376" t="str">
            <v>TEE PVC SANITARIA 3"</v>
          </cell>
          <cell r="C376" t="str">
            <v>und</v>
          </cell>
          <cell r="D376">
            <v>9157</v>
          </cell>
        </row>
        <row r="377">
          <cell r="A377" t="str">
            <v>FERR 454</v>
          </cell>
          <cell r="B377" t="str">
            <v>TEE PVC SANITARIA 4"</v>
          </cell>
          <cell r="C377" t="str">
            <v>und</v>
          </cell>
          <cell r="D377">
            <v>18909</v>
          </cell>
        </row>
        <row r="378">
          <cell r="A378" t="str">
            <v>FERR 455</v>
          </cell>
          <cell r="B378" t="str">
            <v>TEE PVC SANITARIA 6"</v>
          </cell>
          <cell r="C378" t="str">
            <v>und</v>
          </cell>
          <cell r="D378">
            <v>173287</v>
          </cell>
        </row>
        <row r="379">
          <cell r="A379" t="str">
            <v>FERR 456</v>
          </cell>
          <cell r="B379" t="str">
            <v>TEE PVCP  1"</v>
          </cell>
          <cell r="C379" t="str">
            <v>und</v>
          </cell>
          <cell r="D379">
            <v>2121</v>
          </cell>
        </row>
        <row r="380">
          <cell r="A380" t="str">
            <v>FERR 458</v>
          </cell>
          <cell r="B380" t="str">
            <v>TEE PVCP 3/4"</v>
          </cell>
          <cell r="C380" t="str">
            <v>und</v>
          </cell>
          <cell r="D380">
            <v>1085</v>
          </cell>
        </row>
        <row r="381">
          <cell r="A381" t="str">
            <v>FERR 459</v>
          </cell>
          <cell r="B381" t="str">
            <v>TEE RANURADA 1-1/2"</v>
          </cell>
          <cell r="C381" t="str">
            <v>und</v>
          </cell>
          <cell r="D381">
            <v>18111.59482758621</v>
          </cell>
        </row>
        <row r="382">
          <cell r="A382" t="str">
            <v>FERR 460</v>
          </cell>
          <cell r="B382" t="str">
            <v>TEE RANURADA 1-1/4"</v>
          </cell>
          <cell r="C382" t="str">
            <v>und</v>
          </cell>
          <cell r="D382">
            <v>15092.995689655176</v>
          </cell>
        </row>
        <row r="383">
          <cell r="A383" t="str">
            <v>FERR 461</v>
          </cell>
          <cell r="B383" t="str">
            <v>TEE RANURADA 2"</v>
          </cell>
          <cell r="C383" t="str">
            <v>und</v>
          </cell>
          <cell r="D383">
            <v>24148.793103448283</v>
          </cell>
        </row>
        <row r="384">
          <cell r="A384" t="str">
            <v>FERR 462</v>
          </cell>
          <cell r="B384" t="str">
            <v>TEE RANURADA 2-1/2"</v>
          </cell>
          <cell r="C384" t="str">
            <v>und</v>
          </cell>
          <cell r="D384">
            <v>30185.991379310351</v>
          </cell>
        </row>
        <row r="385">
          <cell r="A385" t="str">
            <v>FERR 463</v>
          </cell>
          <cell r="B385" t="str">
            <v>TEE RANURADA 6"</v>
          </cell>
          <cell r="C385" t="str">
            <v>und</v>
          </cell>
          <cell r="D385">
            <v>84520.775862068971</v>
          </cell>
        </row>
        <row r="386">
          <cell r="A386" t="str">
            <v>FERR 464</v>
          </cell>
          <cell r="B386" t="str">
            <v>TEE RANURADA REDUCIDA 1-1/2" x 1"</v>
          </cell>
          <cell r="C386" t="str">
            <v>und</v>
          </cell>
          <cell r="D386">
            <v>48297.586206896565</v>
          </cell>
        </row>
        <row r="387">
          <cell r="A387" t="str">
            <v>FERR 465</v>
          </cell>
          <cell r="B387" t="str">
            <v>TEE RANURADA REDUCIDA 1-1/4" x 1"</v>
          </cell>
          <cell r="C387" t="str">
            <v>und</v>
          </cell>
          <cell r="D387">
            <v>45882.706896551732</v>
          </cell>
        </row>
        <row r="388">
          <cell r="A388" t="str">
            <v>FERR 466</v>
          </cell>
          <cell r="B388" t="str">
            <v>TEE RANURADA REDUCIDA 2" x 1"</v>
          </cell>
          <cell r="C388" t="str">
            <v>und</v>
          </cell>
          <cell r="D388">
            <v>61382.609750000003</v>
          </cell>
        </row>
        <row r="389">
          <cell r="A389" t="str">
            <v>FERR 467</v>
          </cell>
          <cell r="B389" t="str">
            <v>TEE RANURADA REDUCIDA 2" x 1-1/4"</v>
          </cell>
          <cell r="C389" t="str">
            <v>und</v>
          </cell>
          <cell r="D389">
            <v>66409.181034482768</v>
          </cell>
        </row>
        <row r="390">
          <cell r="A390" t="str">
            <v>FERR 468</v>
          </cell>
          <cell r="B390" t="str">
            <v>TEE RANURADA REDUCIDA 2-1/2" x 1-1/2"</v>
          </cell>
          <cell r="C390" t="str">
            <v>und</v>
          </cell>
          <cell r="D390">
            <v>84520.775862068971</v>
          </cell>
        </row>
        <row r="391">
          <cell r="A391" t="str">
            <v>FERR 469</v>
          </cell>
          <cell r="B391" t="str">
            <v>TEE RANURADA REDUCIDA 2-1/2" x 1-1/4"</v>
          </cell>
          <cell r="C391" t="str">
            <v>und</v>
          </cell>
          <cell r="D391">
            <v>78483.577586206913</v>
          </cell>
        </row>
        <row r="392">
          <cell r="A392" t="str">
            <v>FERR 470</v>
          </cell>
          <cell r="B392" t="str">
            <v>TEE RANURADA REDUCIDA 2-1/2" x 2"</v>
          </cell>
          <cell r="C392" t="str">
            <v>und</v>
          </cell>
          <cell r="D392">
            <v>90557.974137931058</v>
          </cell>
        </row>
        <row r="393">
          <cell r="A393" t="str">
            <v>FERR 471</v>
          </cell>
          <cell r="B393" t="str">
            <v>TEE RANURADA REDUCIDA 4" x 1-1/2"</v>
          </cell>
          <cell r="C393" t="str">
            <v>und</v>
          </cell>
          <cell r="D393">
            <v>144892.75862068968</v>
          </cell>
        </row>
        <row r="394">
          <cell r="A394" t="str">
            <v>FERR 472</v>
          </cell>
          <cell r="B394" t="str">
            <v>TEE RANURADA REDUCIDA 4" x 2-1/2"</v>
          </cell>
          <cell r="C394" t="str">
            <v>und</v>
          </cell>
          <cell r="D394">
            <v>163004.35344827588</v>
          </cell>
        </row>
        <row r="395">
          <cell r="A395" t="str">
            <v>FERR 473</v>
          </cell>
          <cell r="B395" t="str">
            <v>TEE RANURADA REDUCIDA 6" x 2-1/2"</v>
          </cell>
          <cell r="C395" t="str">
            <v>und</v>
          </cell>
          <cell r="D395">
            <v>53562.327586207</v>
          </cell>
        </row>
        <row r="396">
          <cell r="A396" t="str">
            <v>FERR 474</v>
          </cell>
          <cell r="B396" t="str">
            <v>TEE ROSCADO 1"</v>
          </cell>
          <cell r="C396" t="str">
            <v>und</v>
          </cell>
          <cell r="D396">
            <v>12074.396551724141</v>
          </cell>
        </row>
        <row r="397">
          <cell r="A397" t="str">
            <v>FERR 476</v>
          </cell>
          <cell r="B397" t="str">
            <v>TIERRA NEGRA</v>
          </cell>
          <cell r="C397" t="str">
            <v>m3</v>
          </cell>
          <cell r="D397">
            <v>58333.333333333336</v>
          </cell>
        </row>
        <row r="398">
          <cell r="A398" t="str">
            <v>FERR 477</v>
          </cell>
          <cell r="B398" t="str">
            <v>TOPELLANTAS DE ESTACIONAMIENTO PARA CAMIONES EN CAUCHO NATURAL DE ALTA DENSIDAD SBR</v>
          </cell>
          <cell r="C398" t="str">
            <v>und</v>
          </cell>
          <cell r="D398">
            <v>29750</v>
          </cell>
        </row>
        <row r="399">
          <cell r="A399" t="str">
            <v>FERR 478</v>
          </cell>
          <cell r="B399" t="str">
            <v>TORNILLO 1-1/4" PUNTA FINA</v>
          </cell>
          <cell r="C399" t="str">
            <v>und</v>
          </cell>
          <cell r="D399">
            <v>17</v>
          </cell>
        </row>
        <row r="400">
          <cell r="A400" t="str">
            <v>FERR 479</v>
          </cell>
          <cell r="B400" t="str">
            <v>TORNILLO 7/16" PUNTA FINA</v>
          </cell>
          <cell r="C400" t="str">
            <v>und</v>
          </cell>
          <cell r="D400">
            <v>14</v>
          </cell>
        </row>
        <row r="401">
          <cell r="A401" t="str">
            <v>FERR 480</v>
          </cell>
          <cell r="B401" t="str">
            <v>TORNILLO 7x7/16</v>
          </cell>
          <cell r="C401" t="str">
            <v>und</v>
          </cell>
          <cell r="D401">
            <v>95.199999999999989</v>
          </cell>
        </row>
        <row r="402">
          <cell r="A402" t="str">
            <v>FERR 482</v>
          </cell>
          <cell r="B402" t="str">
            <v>TORNILLO DE ACERO 1/2" x 1/4"</v>
          </cell>
          <cell r="C402" t="str">
            <v>und</v>
          </cell>
          <cell r="D402">
            <v>50</v>
          </cell>
        </row>
        <row r="403">
          <cell r="A403" t="str">
            <v>FERR 485</v>
          </cell>
          <cell r="B403" t="str">
            <v>TORNILLO GRABBER 6x1"</v>
          </cell>
          <cell r="C403" t="str">
            <v>und</v>
          </cell>
          <cell r="D403">
            <v>71.399999999999991</v>
          </cell>
        </row>
        <row r="404">
          <cell r="A404" t="str">
            <v>FERR 486</v>
          </cell>
          <cell r="B404" t="str">
            <v>TORNILLO PARA MADERA 1" NO.6</v>
          </cell>
          <cell r="C404" t="str">
            <v>und</v>
          </cell>
          <cell r="D404">
            <v>14</v>
          </cell>
        </row>
        <row r="405">
          <cell r="A405" t="str">
            <v>FERR 488</v>
          </cell>
          <cell r="B405" t="str">
            <v>TORNILLOS DE FIJACION TOPELLANTAS</v>
          </cell>
          <cell r="C405" t="str">
            <v>und</v>
          </cell>
          <cell r="D405">
            <v>800</v>
          </cell>
        </row>
        <row r="406">
          <cell r="A406" t="str">
            <v>FERR 489</v>
          </cell>
          <cell r="B406" t="str">
            <v>TRAMO MANGUERA 1 1/2" X 100 CON ACOPLES</v>
          </cell>
          <cell r="C406" t="str">
            <v>und</v>
          </cell>
          <cell r="D406">
            <v>155419</v>
          </cell>
        </row>
        <row r="407">
          <cell r="A407" t="str">
            <v>FERR 490</v>
          </cell>
          <cell r="B407" t="str">
            <v xml:space="preserve">TRAMPA DE GRASAS 250 LT TIPO AJOVER </v>
          </cell>
          <cell r="C407" t="str">
            <v>und</v>
          </cell>
          <cell r="D407">
            <v>1154000</v>
          </cell>
        </row>
        <row r="408">
          <cell r="A408" t="str">
            <v>FERR 491</v>
          </cell>
          <cell r="B408" t="str">
            <v>TRIPLEX 4mm 1,22 X 2,44</v>
          </cell>
          <cell r="C408" t="str">
            <v>und</v>
          </cell>
          <cell r="D408">
            <v>55200</v>
          </cell>
        </row>
        <row r="409">
          <cell r="A409" t="str">
            <v>FERR 492</v>
          </cell>
          <cell r="B409" t="str">
            <v>TUBERIA ACERO CARBON S/C SCH 40 1"</v>
          </cell>
          <cell r="C409" t="str">
            <v>ml</v>
          </cell>
          <cell r="D409">
            <v>21535</v>
          </cell>
        </row>
        <row r="410">
          <cell r="A410" t="str">
            <v>FERR 493</v>
          </cell>
          <cell r="B410" t="str">
            <v>TUBERIA ACERO CARBON S/C SCH 40 1-1/2"</v>
          </cell>
          <cell r="C410" t="str">
            <v>ml</v>
          </cell>
          <cell r="D410">
            <v>29500</v>
          </cell>
        </row>
        <row r="411">
          <cell r="A411" t="str">
            <v>FERR 494</v>
          </cell>
          <cell r="B411" t="str">
            <v>TUBERIA ACERO CARBON S/C SCH 40 1-1/4"</v>
          </cell>
          <cell r="C411" t="str">
            <v>ml</v>
          </cell>
          <cell r="D411">
            <v>25500</v>
          </cell>
        </row>
        <row r="412">
          <cell r="A412" t="str">
            <v>FERR 495</v>
          </cell>
          <cell r="B412" t="str">
            <v>TUBERIA ACERO CARBON S/C SCH 40 2"</v>
          </cell>
          <cell r="C412" t="str">
            <v>ml</v>
          </cell>
          <cell r="D412">
            <v>62900</v>
          </cell>
        </row>
        <row r="413">
          <cell r="A413" t="str">
            <v>FERR 496</v>
          </cell>
          <cell r="B413" t="str">
            <v>TUBERIA ACERO CARBON S/C SCH 40 2-1/2"</v>
          </cell>
          <cell r="C413" t="str">
            <v>ml</v>
          </cell>
          <cell r="D413">
            <v>47500</v>
          </cell>
        </row>
        <row r="414">
          <cell r="A414" t="str">
            <v>FERR 497</v>
          </cell>
          <cell r="B414" t="str">
            <v>TUBERIA ACERO CARBON S/C SCH 40 3/4"</v>
          </cell>
          <cell r="C414" t="str">
            <v>ml</v>
          </cell>
          <cell r="D414">
            <v>20312.068965517243</v>
          </cell>
        </row>
        <row r="415">
          <cell r="A415" t="str">
            <v>FERR 498</v>
          </cell>
          <cell r="B415" t="str">
            <v>TUBERIA ACERO CARBON S/C SCH 40 4"</v>
          </cell>
          <cell r="C415" t="str">
            <v>ml</v>
          </cell>
          <cell r="D415">
            <v>71000</v>
          </cell>
        </row>
        <row r="416">
          <cell r="A416" t="str">
            <v>FERR 499</v>
          </cell>
          <cell r="B416" t="str">
            <v>TUBERIA ACERO CARBON S/C SCH 40 6"</v>
          </cell>
          <cell r="C416" t="str">
            <v>ml</v>
          </cell>
          <cell r="D416">
            <v>255666.20655172417</v>
          </cell>
        </row>
        <row r="417">
          <cell r="A417" t="str">
            <v>FERR 500</v>
          </cell>
          <cell r="B417" t="str">
            <v>TUBERIA DE ACERO GALVANIZADO GAS SCH 40 DE 1"</v>
          </cell>
          <cell r="C417" t="str">
            <v>ml</v>
          </cell>
          <cell r="D417">
            <v>21000</v>
          </cell>
        </row>
        <row r="418">
          <cell r="A418" t="str">
            <v>FERR 501</v>
          </cell>
          <cell r="B418" t="str">
            <v>TUBERIA DE ACERO GALVANIZADO GAS SCH 40 DE 1/2"</v>
          </cell>
          <cell r="C418" t="str">
            <v>ml</v>
          </cell>
          <cell r="D418">
            <v>15500</v>
          </cell>
        </row>
        <row r="419">
          <cell r="A419" t="str">
            <v>FERR 502</v>
          </cell>
          <cell r="B419" t="str">
            <v>TUBERIA DE ACERO GALVANIZADO GAS SCH 40 DE 3/4"</v>
          </cell>
          <cell r="C419" t="str">
            <v>ml</v>
          </cell>
          <cell r="D419">
            <v>19500</v>
          </cell>
        </row>
        <row r="420">
          <cell r="A420" t="str">
            <v>FERR 503</v>
          </cell>
          <cell r="B420" t="str">
            <v>TUBERIA DRENAJE 100MM TUBO 5MTS, CON UNION</v>
          </cell>
          <cell r="C420" t="str">
            <v>und</v>
          </cell>
          <cell r="D420">
            <v>92527</v>
          </cell>
        </row>
        <row r="421">
          <cell r="A421" t="str">
            <v>FERR 504</v>
          </cell>
          <cell r="B421" t="str">
            <v xml:space="preserve">TUBERIA PEAD ACUAFLEX PE-100 / PN-12.5 (RDE-14) 110 MM </v>
          </cell>
          <cell r="C421" t="str">
            <v>ml</v>
          </cell>
          <cell r="D421">
            <v>57783</v>
          </cell>
        </row>
        <row r="422">
          <cell r="A422" t="str">
            <v>FERR 505</v>
          </cell>
          <cell r="B422" t="str">
            <v>TUBERIA PVC VENTILACION 2"  TUBO 6MTS</v>
          </cell>
          <cell r="C422" t="str">
            <v>und</v>
          </cell>
          <cell r="D422">
            <v>49130</v>
          </cell>
        </row>
        <row r="423">
          <cell r="A423" t="str">
            <v>FERR 506</v>
          </cell>
          <cell r="B423" t="str">
            <v>TUBERIA PVC VENTILACION 3"  TUBO 6MTS</v>
          </cell>
          <cell r="C423" t="str">
            <v>und</v>
          </cell>
          <cell r="D423">
            <v>69761</v>
          </cell>
        </row>
        <row r="424">
          <cell r="A424" t="str">
            <v>FERR 509</v>
          </cell>
          <cell r="B424" t="str">
            <v>TUBO ALCANTARILLADO PVC NOVAFORT 8" X 6 MTS</v>
          </cell>
          <cell r="C424" t="str">
            <v>und</v>
          </cell>
          <cell r="D424">
            <v>217407</v>
          </cell>
        </row>
        <row r="425">
          <cell r="A425" t="str">
            <v>FERR 508</v>
          </cell>
          <cell r="B425" t="str">
            <v>TUBO ALCANTARILLADO PVC NOVAFORT 12" X 6 MTS</v>
          </cell>
          <cell r="C425" t="str">
            <v>und</v>
          </cell>
          <cell r="D425">
            <v>613000</v>
          </cell>
        </row>
        <row r="426">
          <cell r="A426" t="str">
            <v>FERR 507</v>
          </cell>
          <cell r="B426" t="str">
            <v>TUBO ALCANTARILLADO PVC NOVAFORT 10" X 6 MTS</v>
          </cell>
          <cell r="C426" t="str">
            <v>und</v>
          </cell>
          <cell r="D426">
            <v>317535</v>
          </cell>
        </row>
        <row r="427">
          <cell r="A427" t="str">
            <v>FERR 512</v>
          </cell>
          <cell r="B427" t="str">
            <v>TUBO COBRE PARA GAS TIPO L 1"</v>
          </cell>
          <cell r="C427" t="str">
            <v>ml</v>
          </cell>
          <cell r="D427">
            <v>67000</v>
          </cell>
        </row>
        <row r="428">
          <cell r="A428" t="str">
            <v>FERR 513</v>
          </cell>
          <cell r="B428" t="str">
            <v xml:space="preserve">TUBO COBRE PARA GAS TIPO L 1/2" </v>
          </cell>
          <cell r="C428" t="str">
            <v>ml</v>
          </cell>
          <cell r="D428">
            <v>31000</v>
          </cell>
        </row>
        <row r="429">
          <cell r="A429" t="str">
            <v>FERR 514</v>
          </cell>
          <cell r="B429" t="str">
            <v>TUBO COBRE PARA GAS TIPO L 3/4"</v>
          </cell>
          <cell r="C429" t="str">
            <v>ml</v>
          </cell>
          <cell r="D429">
            <v>42000</v>
          </cell>
        </row>
        <row r="430">
          <cell r="A430" t="str">
            <v>FERR 515</v>
          </cell>
          <cell r="B430" t="str">
            <v>TUBO CPVC ULTRATEMP 1/2"</v>
          </cell>
          <cell r="C430" t="str">
            <v>ml</v>
          </cell>
          <cell r="D430">
            <v>4720</v>
          </cell>
        </row>
        <row r="431">
          <cell r="A431" t="str">
            <v>FERR 517</v>
          </cell>
          <cell r="B431" t="str">
            <v>TUBO PVC SANITARIO 2"</v>
          </cell>
          <cell r="C431" t="str">
            <v>ml</v>
          </cell>
          <cell r="D431">
            <v>11790</v>
          </cell>
        </row>
        <row r="432">
          <cell r="A432" t="str">
            <v>FERR 518</v>
          </cell>
          <cell r="B432" t="str">
            <v>TUBO PVC SANITARIO 3"</v>
          </cell>
          <cell r="C432" t="str">
            <v>ml</v>
          </cell>
          <cell r="D432">
            <v>19859</v>
          </cell>
        </row>
        <row r="433">
          <cell r="A433" t="str">
            <v>FERR 519</v>
          </cell>
          <cell r="B433" t="str">
            <v>TUBO PVC SANITARIO 4"</v>
          </cell>
          <cell r="C433" t="str">
            <v>ml</v>
          </cell>
          <cell r="D433">
            <v>27676</v>
          </cell>
        </row>
        <row r="434">
          <cell r="A434" t="str">
            <v>FERR 520</v>
          </cell>
          <cell r="B434" t="str">
            <v>TUBO PVC SANITARIO 6"</v>
          </cell>
          <cell r="C434" t="str">
            <v>ml</v>
          </cell>
          <cell r="D434">
            <v>58607</v>
          </cell>
        </row>
        <row r="435">
          <cell r="A435" t="str">
            <v>FERR 521</v>
          </cell>
          <cell r="B435" t="str">
            <v xml:space="preserve">TUBO PVCP 1" RDE 13.5 </v>
          </cell>
          <cell r="C435" t="str">
            <v>ml</v>
          </cell>
          <cell r="D435">
            <v>7683</v>
          </cell>
        </row>
        <row r="436">
          <cell r="A436" t="str">
            <v>FERR 522</v>
          </cell>
          <cell r="B436" t="str">
            <v xml:space="preserve">TUBO PVCP 1/2" RDE 9 </v>
          </cell>
          <cell r="C436" t="str">
            <v>ml</v>
          </cell>
          <cell r="D436">
            <v>4277</v>
          </cell>
        </row>
        <row r="437">
          <cell r="A437" t="str">
            <v>FERR 523</v>
          </cell>
          <cell r="B437" t="str">
            <v xml:space="preserve">TUBO PVCP 1-1/2" RDE 21  </v>
          </cell>
          <cell r="C437" t="str">
            <v>ml</v>
          </cell>
          <cell r="D437">
            <v>12477</v>
          </cell>
        </row>
        <row r="438">
          <cell r="A438" t="str">
            <v>FERR 524</v>
          </cell>
          <cell r="B438" t="str">
            <v xml:space="preserve">TUBO PVCP 2" RDE 21  </v>
          </cell>
          <cell r="C438" t="str">
            <v>ml</v>
          </cell>
          <cell r="D438">
            <v>19134</v>
          </cell>
        </row>
        <row r="439">
          <cell r="A439" t="str">
            <v>FERR 525</v>
          </cell>
          <cell r="B439" t="str">
            <v xml:space="preserve">TUBO PVCP 2-1/2" RDE 21  </v>
          </cell>
          <cell r="C439" t="str">
            <v>ml</v>
          </cell>
          <cell r="D439">
            <v>31009</v>
          </cell>
        </row>
        <row r="440">
          <cell r="A440" t="str">
            <v>FERR 526</v>
          </cell>
          <cell r="B440" t="str">
            <v xml:space="preserve">TUBO PVCP 3" RDE 21  </v>
          </cell>
          <cell r="C440" t="str">
            <v>ml</v>
          </cell>
          <cell r="D440">
            <v>44200</v>
          </cell>
        </row>
        <row r="441">
          <cell r="A441" t="str">
            <v>FERR 527</v>
          </cell>
          <cell r="B441" t="str">
            <v xml:space="preserve">TUBO PVCP 3/4" RDE 11  </v>
          </cell>
          <cell r="C441" t="str">
            <v>ml</v>
          </cell>
          <cell r="D441">
            <v>5694</v>
          </cell>
        </row>
        <row r="442">
          <cell r="A442" t="str">
            <v>FERR 533</v>
          </cell>
          <cell r="B442" t="str">
            <v>Unidad  Extractora tipo Centrifugo Doble Oido en Gabinete 4000 CFM, incluye base antivibratoria</v>
          </cell>
          <cell r="C442" t="str">
            <v>und</v>
          </cell>
          <cell r="D442">
            <v>3752821.6</v>
          </cell>
        </row>
        <row r="443">
          <cell r="A443" t="str">
            <v>FERR 534</v>
          </cell>
          <cell r="B443" t="str">
            <v>Unidad  Extractora tipo Hongo descarga superior 3600  CFM @ 2,0  inwg , incluye base antivibratoria</v>
          </cell>
          <cell r="C443" t="str">
            <v>und</v>
          </cell>
          <cell r="D443">
            <v>5441616.8000000007</v>
          </cell>
        </row>
        <row r="444">
          <cell r="A444" t="str">
            <v>FERR 535</v>
          </cell>
          <cell r="B444" t="str">
            <v>Unidad  Ventiladora tipo Centrifugo Doble Oido en Gabinete 3200  CFM @ 1,5  inwg incluye base antivibratoria</v>
          </cell>
          <cell r="C444" t="str">
            <v>und</v>
          </cell>
          <cell r="D444">
            <v>7755146.0736591844</v>
          </cell>
        </row>
        <row r="445">
          <cell r="A445" t="str">
            <v>FERR 536</v>
          </cell>
          <cell r="B445" t="str">
            <v>Unidad  Ventiladora tipo Centrifugo Doble Oido en Gabinete 4000  CFM @ 1,5  inwg, incluye base antivibratoria</v>
          </cell>
          <cell r="C445" t="str">
            <v>und</v>
          </cell>
          <cell r="D445">
            <v>8846500</v>
          </cell>
        </row>
        <row r="446">
          <cell r="A446" t="str">
            <v>FERR 539</v>
          </cell>
          <cell r="B446" t="str">
            <v>UNION 4" PE100, UNION TERMOFUSION</v>
          </cell>
          <cell r="C446" t="str">
            <v>und</v>
          </cell>
          <cell r="D446">
            <v>61413</v>
          </cell>
        </row>
        <row r="447">
          <cell r="A447" t="str">
            <v>FERR 541</v>
          </cell>
          <cell r="B447" t="str">
            <v>UNION FLEXIBLE BORRACHA 3" (INCLUYE FLACHE , TUERCA, TORNILLO Y ARANDELA)</v>
          </cell>
          <cell r="C447" t="str">
            <v>und</v>
          </cell>
          <cell r="D447">
            <v>295000</v>
          </cell>
        </row>
        <row r="448">
          <cell r="A448" t="str">
            <v>FERR 542</v>
          </cell>
          <cell r="B448" t="str">
            <v>UNION PVC SANITARIA 2"</v>
          </cell>
          <cell r="C448" t="str">
            <v>und</v>
          </cell>
          <cell r="D448">
            <v>2807</v>
          </cell>
        </row>
        <row r="449">
          <cell r="A449" t="str">
            <v>FERR 543</v>
          </cell>
          <cell r="B449" t="str">
            <v>UNION PVC SANITARIA 3"</v>
          </cell>
          <cell r="C449" t="str">
            <v>und</v>
          </cell>
          <cell r="D449">
            <v>4052</v>
          </cell>
        </row>
        <row r="450">
          <cell r="A450" t="str">
            <v>FERR 544</v>
          </cell>
          <cell r="B450" t="str">
            <v>UNION PVC SANITARIA 4"</v>
          </cell>
          <cell r="C450" t="str">
            <v>und</v>
          </cell>
          <cell r="D450">
            <v>8091</v>
          </cell>
        </row>
        <row r="451">
          <cell r="A451" t="str">
            <v>FERR 546</v>
          </cell>
          <cell r="B451" t="str">
            <v>UNION  PVCP 1"</v>
          </cell>
          <cell r="C451" t="str">
            <v>und</v>
          </cell>
          <cell r="D451">
            <v>1500</v>
          </cell>
        </row>
        <row r="452">
          <cell r="A452" t="str">
            <v>FERR 547</v>
          </cell>
          <cell r="B452" t="str">
            <v>UNION  PVCP 1/2"</v>
          </cell>
          <cell r="C452" t="str">
            <v>und</v>
          </cell>
          <cell r="D452">
            <v>1000</v>
          </cell>
        </row>
        <row r="453">
          <cell r="A453" t="str">
            <v>FERR 548</v>
          </cell>
          <cell r="B453" t="str">
            <v>UNION  PVCP 1-1/2"</v>
          </cell>
          <cell r="C453" t="str">
            <v>und</v>
          </cell>
          <cell r="D453">
            <v>3850</v>
          </cell>
        </row>
        <row r="454">
          <cell r="A454" t="str">
            <v>FERR 550</v>
          </cell>
          <cell r="B454" t="str">
            <v>UNION  PVCP 2-1/2"</v>
          </cell>
          <cell r="C454" t="str">
            <v>und</v>
          </cell>
          <cell r="D454">
            <v>18625</v>
          </cell>
        </row>
        <row r="455">
          <cell r="A455" t="str">
            <v>FERR 551</v>
          </cell>
          <cell r="B455" t="str">
            <v>UNION  PVCP 3"</v>
          </cell>
          <cell r="C455" t="str">
            <v>und</v>
          </cell>
          <cell r="D455">
            <v>23073</v>
          </cell>
        </row>
        <row r="456">
          <cell r="A456" t="str">
            <v>FERR 552</v>
          </cell>
          <cell r="B456" t="str">
            <v>UNION  PVCP 3/4"</v>
          </cell>
          <cell r="C456" t="str">
            <v>und</v>
          </cell>
          <cell r="D456">
            <v>1200</v>
          </cell>
        </row>
        <row r="457">
          <cell r="A457" t="str">
            <v>FERR 553</v>
          </cell>
          <cell r="B457" t="str">
            <v>UNIVERSAL GALVANIZADA 1"</v>
          </cell>
          <cell r="C457" t="str">
            <v>und</v>
          </cell>
          <cell r="D457">
            <v>9605</v>
          </cell>
        </row>
        <row r="458">
          <cell r="A458" t="str">
            <v>FERR 556</v>
          </cell>
          <cell r="B458" t="str">
            <v>UNIVERSAL GALVANIZADA 2"</v>
          </cell>
          <cell r="C458" t="str">
            <v>und</v>
          </cell>
          <cell r="D458">
            <v>26680</v>
          </cell>
        </row>
        <row r="459">
          <cell r="A459" t="str">
            <v>FERR 557</v>
          </cell>
          <cell r="B459" t="str">
            <v>UNIVERSAL GALVANIZADA 3/4"</v>
          </cell>
          <cell r="C459" t="str">
            <v>und</v>
          </cell>
          <cell r="D459">
            <v>8213</v>
          </cell>
        </row>
        <row r="460">
          <cell r="A460" t="str">
            <v>FERR 558</v>
          </cell>
          <cell r="B460" t="str">
            <v>UNIVERSAL GALVANIZADA 4"</v>
          </cell>
          <cell r="C460" t="str">
            <v>und</v>
          </cell>
          <cell r="D460">
            <v>142320</v>
          </cell>
        </row>
        <row r="461">
          <cell r="A461" t="str">
            <v>FERR 559</v>
          </cell>
          <cell r="B461" t="str">
            <v>VALVULA DE BOLA  3/4"</v>
          </cell>
          <cell r="C461" t="str">
            <v>und</v>
          </cell>
          <cell r="D461">
            <v>33600</v>
          </cell>
        </row>
        <row r="462">
          <cell r="A462" t="str">
            <v>FERR 560</v>
          </cell>
          <cell r="B462" t="str">
            <v>VALVULA DE CIERRE RAPIDO DE 1-1/2"</v>
          </cell>
          <cell r="C462" t="str">
            <v>und</v>
          </cell>
          <cell r="D462">
            <v>150000</v>
          </cell>
        </row>
        <row r="463">
          <cell r="A463" t="str">
            <v>FERR 561</v>
          </cell>
          <cell r="B463" t="str">
            <v>VALVULA DE CONTROL 2-1/2" SUPERVISADA</v>
          </cell>
          <cell r="C463" t="str">
            <v>und</v>
          </cell>
          <cell r="D463">
            <v>2000000</v>
          </cell>
        </row>
        <row r="464">
          <cell r="A464" t="str">
            <v>FERR 562</v>
          </cell>
          <cell r="B464" t="str">
            <v>VALVULA DE PURGA DE AIRE 3/4"</v>
          </cell>
          <cell r="C464" t="str">
            <v>und</v>
          </cell>
          <cell r="D464">
            <v>38700</v>
          </cell>
        </row>
        <row r="465">
          <cell r="A465" t="str">
            <v>FERR 563</v>
          </cell>
          <cell r="B465" t="str">
            <v>VALVULA DE PURGA DE AIRE 4"</v>
          </cell>
          <cell r="C465" t="str">
            <v>und</v>
          </cell>
          <cell r="D465">
            <v>224758</v>
          </cell>
        </row>
        <row r="466">
          <cell r="A466" t="str">
            <v>FERR 564</v>
          </cell>
          <cell r="B466" t="str">
            <v>VALVULA DE VASTAGO ASCENDENTE UL/FM 2"</v>
          </cell>
          <cell r="C466" t="str">
            <v>und</v>
          </cell>
          <cell r="D466">
            <v>420793</v>
          </cell>
        </row>
        <row r="467">
          <cell r="A467" t="str">
            <v>FERR 565</v>
          </cell>
          <cell r="B467" t="str">
            <v>VALVULA EXPULSORA DE AIRE 1"</v>
          </cell>
          <cell r="C467" t="str">
            <v>und</v>
          </cell>
          <cell r="D467">
            <v>567670</v>
          </cell>
        </row>
        <row r="468">
          <cell r="A468" t="str">
            <v>FERR 566</v>
          </cell>
          <cell r="B468" t="str">
            <v xml:space="preserve">VALVULA VENTOSA COMBINADA 4" -AGUAS RESIDUALES C50-P TRIPLE ACCION </v>
          </cell>
          <cell r="C468" t="str">
            <v>und</v>
          </cell>
          <cell r="D468">
            <v>3120180</v>
          </cell>
        </row>
        <row r="469">
          <cell r="A469" t="str">
            <v>FERR 568</v>
          </cell>
          <cell r="B469" t="str">
            <v>VARA LIMATON 6m 15 cm</v>
          </cell>
          <cell r="C469" t="str">
            <v>ml</v>
          </cell>
          <cell r="D469">
            <v>4680</v>
          </cell>
        </row>
        <row r="470">
          <cell r="A470" t="str">
            <v>FERR 571</v>
          </cell>
          <cell r="B470" t="str">
            <v>VEGETACIÓN TIPO TAPETE SENDUM</v>
          </cell>
          <cell r="C470" t="str">
            <v>m2</v>
          </cell>
          <cell r="D470">
            <v>47165.661999986791</v>
          </cell>
        </row>
        <row r="471">
          <cell r="A471" t="str">
            <v>FERR 572</v>
          </cell>
          <cell r="B471" t="str">
            <v>VIGUETA BASE 4 CAL.26 (2,44M)</v>
          </cell>
          <cell r="C471" t="str">
            <v>und</v>
          </cell>
          <cell r="D471">
            <v>2745</v>
          </cell>
        </row>
        <row r="472">
          <cell r="A472" t="str">
            <v>FERR 573</v>
          </cell>
          <cell r="B472" t="str">
            <v>S-I PISO EN VINILO ROLLO HOMOGENEO , TRAFICO ALTO, 2mm</v>
          </cell>
          <cell r="C472" t="str">
            <v>m2</v>
          </cell>
          <cell r="D472">
            <v>147678.99978350292</v>
          </cell>
        </row>
        <row r="473">
          <cell r="A473" t="str">
            <v>FERR 574</v>
          </cell>
          <cell r="B473" t="str">
            <v>VINILO TIPO 1</v>
          </cell>
          <cell r="C473" t="str">
            <v>Gal</v>
          </cell>
          <cell r="D473">
            <v>51191.566500000001</v>
          </cell>
        </row>
        <row r="474">
          <cell r="A474" t="str">
            <v>FERR 575</v>
          </cell>
          <cell r="B474" t="str">
            <v>VINILO TIPO 1 ACRILTEX BLANCO</v>
          </cell>
          <cell r="C474" t="str">
            <v>Gal</v>
          </cell>
          <cell r="D474">
            <v>57980</v>
          </cell>
        </row>
        <row r="475">
          <cell r="A475" t="str">
            <v>FERR 576</v>
          </cell>
          <cell r="B475" t="str">
            <v>VINILO TIPO 1 ACRILTEX COLOR</v>
          </cell>
          <cell r="C475" t="str">
            <v>Gal</v>
          </cell>
          <cell r="D475">
            <v>64653</v>
          </cell>
        </row>
        <row r="476">
          <cell r="A476" t="str">
            <v>FERR 577</v>
          </cell>
          <cell r="B476" t="str">
            <v>YEE PVC SANITARIA REDUCIDA 4"X2"</v>
          </cell>
          <cell r="C476" t="str">
            <v>und</v>
          </cell>
          <cell r="D476">
            <v>24947</v>
          </cell>
        </row>
        <row r="477">
          <cell r="A477" t="str">
            <v>FERR 578</v>
          </cell>
          <cell r="B477" t="str">
            <v>YEE PVC SANITARIA REDUCIDA 4"X3"</v>
          </cell>
          <cell r="C477" t="str">
            <v>und</v>
          </cell>
          <cell r="D477">
            <v>24947</v>
          </cell>
        </row>
        <row r="478">
          <cell r="A478" t="str">
            <v>FERR 580</v>
          </cell>
          <cell r="B478" t="str">
            <v>ADAPTADOR MACHO 1"</v>
          </cell>
          <cell r="C478" t="str">
            <v>und</v>
          </cell>
          <cell r="D478">
            <v>3200</v>
          </cell>
        </row>
        <row r="479">
          <cell r="A479" t="str">
            <v>FERR 581</v>
          </cell>
          <cell r="B479" t="str">
            <v>VINILO TIPO 2</v>
          </cell>
          <cell r="C479" t="str">
            <v>Gal</v>
          </cell>
          <cell r="D479">
            <v>42000</v>
          </cell>
        </row>
        <row r="480">
          <cell r="A480" t="str">
            <v>FERR 582</v>
          </cell>
          <cell r="B480" t="str">
            <v>PIEDRA DESTRONQUE Y BRILLADO</v>
          </cell>
          <cell r="C480" t="str">
            <v>und</v>
          </cell>
          <cell r="D480">
            <v>45000</v>
          </cell>
        </row>
        <row r="481">
          <cell r="A481" t="str">
            <v>FERR 585</v>
          </cell>
          <cell r="B481" t="str">
            <v>EXTINTOR TIPO K CAPACIDAD10 Lbs + soporte</v>
          </cell>
          <cell r="C481" t="str">
            <v>und</v>
          </cell>
          <cell r="D481">
            <v>365634</v>
          </cell>
        </row>
        <row r="482">
          <cell r="A482" t="str">
            <v>FERR 586</v>
          </cell>
          <cell r="B482" t="str">
            <v>EXTINTOR TIPO CO2 CAPACIDAD 10 Lbs +SOPORTE</v>
          </cell>
          <cell r="C482" t="str">
            <v>und</v>
          </cell>
          <cell r="D482">
            <v>318500</v>
          </cell>
        </row>
        <row r="483">
          <cell r="A483" t="str">
            <v>FERR 587</v>
          </cell>
          <cell r="B483" t="str">
            <v>GABINETE TIPO III</v>
          </cell>
          <cell r="C483" t="str">
            <v>und</v>
          </cell>
          <cell r="D483">
            <v>1500000</v>
          </cell>
        </row>
        <row r="484">
          <cell r="A484" t="str">
            <v>FERR 589</v>
          </cell>
          <cell r="B484" t="str">
            <v>CODO POLIPROPILENO 4"</v>
          </cell>
          <cell r="C484" t="str">
            <v>und</v>
          </cell>
          <cell r="D484">
            <v>125000</v>
          </cell>
        </row>
        <row r="485">
          <cell r="A485" t="str">
            <v>FERR 590</v>
          </cell>
          <cell r="B485" t="str">
            <v>SEMICODO POLIPROPILENO 4"</v>
          </cell>
          <cell r="C485" t="str">
            <v>und</v>
          </cell>
          <cell r="D485">
            <v>125000</v>
          </cell>
        </row>
        <row r="486">
          <cell r="A486" t="str">
            <v>FERR 593</v>
          </cell>
          <cell r="B486" t="str">
            <v>TUBERIA PVC 14" AGUAS LLUVIAS *6m</v>
          </cell>
          <cell r="C486" t="str">
            <v>und</v>
          </cell>
          <cell r="D486">
            <v>692000</v>
          </cell>
        </row>
        <row r="487">
          <cell r="A487" t="str">
            <v>FERR 594</v>
          </cell>
          <cell r="B487" t="str">
            <v>TUBERIA PVC 12" AGUAS LLUVIAS *6m</v>
          </cell>
          <cell r="C487" t="str">
            <v>und</v>
          </cell>
          <cell r="D487">
            <v>406000</v>
          </cell>
        </row>
        <row r="488">
          <cell r="A488" t="str">
            <v>FERR 595</v>
          </cell>
          <cell r="B488" t="str">
            <v>DILATACION EN PVC</v>
          </cell>
          <cell r="C488" t="str">
            <v>und</v>
          </cell>
          <cell r="D488">
            <v>4259</v>
          </cell>
        </row>
        <row r="489">
          <cell r="A489" t="str">
            <v>FERR 596</v>
          </cell>
          <cell r="B489" t="str">
            <v>S-I PUERTA TIPO P-EV DIM: ANCHO=1,00 ALTO=2,40 MARCO METALICO DE 145 mm, HOJA METALICA ENTAMBORADA cal 18 PARA PUERTA DE EVACUACION ACABADO CON PINTURA ELECTROSTATICA,incluye barra antipanico y manija</v>
          </cell>
          <cell r="C489" t="str">
            <v>und</v>
          </cell>
          <cell r="D489">
            <v>2893421.6</v>
          </cell>
        </row>
        <row r="490">
          <cell r="A490" t="str">
            <v>FERR 597</v>
          </cell>
          <cell r="B490" t="str">
            <v xml:space="preserve">S-I PUERTA TIPO PM-A W.C. P.R.M. DIM: ANCHO=0,9 ALTO=2,4, HOJA ENTAMBORADA CAL 18, MARCO METALICO DE 145mm, ACABADO CON PINTURA ELECTROSTATICA, incluye  manija </v>
          </cell>
          <cell r="C490" t="str">
            <v>und</v>
          </cell>
          <cell r="D490">
            <v>1132561.44</v>
          </cell>
        </row>
        <row r="491">
          <cell r="A491" t="str">
            <v>FERR 598</v>
          </cell>
          <cell r="B491" t="str">
            <v>S-I PUERTA TIPO PM-A W.C. PROF. DIM: ANCHO=0,8 ALTO=2,4 MARCO METALICO DE 145mm,HOJA ENTAMBORADA CAL 18, ACABADO CON PINTURA ELECTROSTATICA incluye manija</v>
          </cell>
          <cell r="C491" t="str">
            <v>und</v>
          </cell>
          <cell r="D491">
            <v>1006721.28</v>
          </cell>
        </row>
        <row r="492">
          <cell r="A492" t="str">
            <v>FERR 599</v>
          </cell>
          <cell r="B492" t="str">
            <v>S-I PUERTA TIPO PM-A  DIM: ANCHO=0,8 ALTO=2,1 MARCO METALICO DE 145 mm, HOJA ENTAMBORADA CAL 18 ACABADO CON PINTURA ELECTROSTATICA incluye manija</v>
          </cell>
          <cell r="C492" t="str">
            <v>und</v>
          </cell>
          <cell r="D492">
            <v>880881</v>
          </cell>
        </row>
        <row r="493">
          <cell r="A493" t="str">
            <v>FERR 600</v>
          </cell>
          <cell r="B493" t="str">
            <v>S-I PUERTA TIPO PM-A W.C. PORTERÍA DIM: ANCHO=0,7 ALTO=2,4 MARCO METALICO DE 145mm, HOJA ENTAMBORADA cal 18, ACABADO CON PINTURA ELECTROSTATICA incluye manija</v>
          </cell>
          <cell r="C493" t="str">
            <v>und</v>
          </cell>
          <cell r="D493">
            <v>880881</v>
          </cell>
        </row>
        <row r="494">
          <cell r="A494" t="str">
            <v>FERR 601</v>
          </cell>
          <cell r="B494" t="str">
            <v>S-I PUERTA TIPO PM-A  DIM: ANCHO=1 ALTO=2,4 MARCO METALICO DE 145 mm HOJA ENTAMBORADA CAL 18, ACABADO CON PINTURA ELECTROSTATICA</v>
          </cell>
          <cell r="C494" t="str">
            <v>und</v>
          </cell>
          <cell r="D494">
            <v>1258402</v>
          </cell>
        </row>
        <row r="495">
          <cell r="A495" t="str">
            <v>FERR 602</v>
          </cell>
          <cell r="B495" t="str">
            <v>S-I PUERTA TIPO PM-B  DIM: ANCHO=1,8 ALTO=2,4 MARCO METALICO DE 145mm, HOJA ENTAMBORADA CAL 18 , PERFILERIA METALICA DE FACHADA 50*100mm, INCLUYE MANIJA, ACABADO CON PINTURA ELECTROSTATICA</v>
          </cell>
          <cell r="C495" t="str">
            <v>und</v>
          </cell>
          <cell r="D495">
            <v>2367175</v>
          </cell>
        </row>
        <row r="496">
          <cell r="A496" t="str">
            <v>FERR 603</v>
          </cell>
          <cell r="B496" t="str">
            <v>S-I PUERTA TIPO PM-C  DIM: ANCHO=0,9 ALTO=2,4 MARCO METALICO DE 145mm, HOJA METALICA ENTAMBORADA CAL 18 PERFILERIA METALICADE FACHADA 50*100mm ACABADO CON PINTURA ELECTROSTATICA</v>
          </cell>
          <cell r="C496" t="str">
            <v>und</v>
          </cell>
          <cell r="D496">
            <v>1183587.6000000001</v>
          </cell>
        </row>
        <row r="497">
          <cell r="A497" t="str">
            <v>FERR 604</v>
          </cell>
          <cell r="B497" t="str">
            <v>S-I PUERTA TIPO PM-D  DIM: ANCHO=0,9 ALTO=2,4 MARCO METALICO DE 145mm, HOJA METALICA CON VIDRIO LAMINADO 4+4mm EN CALIBRE 18INCLUYE MANIJA ACABADO CON PINTURA ELECTROSTATICA</v>
          </cell>
          <cell r="C497" t="str">
            <v>und</v>
          </cell>
          <cell r="D497">
            <v>1132561.44</v>
          </cell>
        </row>
        <row r="498">
          <cell r="A498" t="str">
            <v>FERR 605</v>
          </cell>
          <cell r="B498" t="str">
            <v xml:space="preserve">S-I PUERTA TIPO PM-E DIM: ANCHO=0,9 ALTO=2,85 PANEL FIJO SUPERIOR CON PERFILERIA METÁLICA DE 50X50 mm Y VIDRIO LAMINADO DE 4+4mm, BATIENTE INFERIOR CON MARCO METALICO DE 50mm, HOJA METALICA CON VIDRIO LAMINADO 4+4, INCLUYE MANIJA </v>
          </cell>
          <cell r="C498" t="str">
            <v>und</v>
          </cell>
          <cell r="D498">
            <v>1344916.71</v>
          </cell>
        </row>
        <row r="499">
          <cell r="A499" t="str">
            <v>FERR 606</v>
          </cell>
          <cell r="B499" t="str">
            <v>S-I PUERTA TIPO PM-F DIM: ANCHO=3,7 ALTO=2,40 MARCO METALICO DE 145mm, HOJA METALICA ENTAMBORADA EN CALIBRE 18, MANIJA DE SEGURIDAD CUATRO HOJAS CON GUIA DE RIEL SUPERIOR E INFERIOR, ACABADO CON PINTURA ELECTROSTATICA</v>
          </cell>
          <cell r="C499" t="str">
            <v>und</v>
          </cell>
          <cell r="D499">
            <v>5457133</v>
          </cell>
        </row>
        <row r="500">
          <cell r="A500" t="str">
            <v>FERR 607</v>
          </cell>
          <cell r="B500" t="str">
            <v>S-I PUERTA TIPO PM-G DIM: ANCHO=1,80 ALTO=2,40 MARCO METALICO DE 145mm, HOJA METALICA ENTAMBORADA EN CAL 18 INCLUYE MANIJA ACABADO CON PINTURA ELECTROSTATICA</v>
          </cell>
          <cell r="C500" t="str">
            <v>und</v>
          </cell>
          <cell r="D500">
            <v>2265123</v>
          </cell>
        </row>
        <row r="501">
          <cell r="A501" t="str">
            <v>FERR 608</v>
          </cell>
          <cell r="B501" t="str">
            <v>S-I VENTANA TIPO V 01 EN ALUMINIO, DIM:[2920x3330] SISTEMA 3831-VERONA Y TUBULAR CON ACABADO NEGRO LISO MATE. VIDRIO  LAMINADO TERMOENDURECIDO COOL LITE ST 167 4MM (#2) + PVB 0,76 INC + INCOLORO 4MM ***CINTA POLYMASK POR UNA CARA,INCLUYE ASEO,TUBULAR EN 4x1-3/4 VERTICAL Y DE  1-3/4 X1-3/4 HORIZONTAL ,CUATRO HOJAS PROYECTANTES,PISAVIDRIO CHAFLANEADO Y RECTO POR D ,ANCLAJES PARA INSTALACION DE LOS VERTICALES</v>
          </cell>
          <cell r="C501" t="str">
            <v>und</v>
          </cell>
          <cell r="D501">
            <v>5400476</v>
          </cell>
        </row>
        <row r="502">
          <cell r="A502" t="str">
            <v>FERR 609</v>
          </cell>
          <cell r="B502" t="str">
            <v>S-I VENTANA TIPO V 02 EN ALUMINIO, DIM:[8500x3330] SISTEMA 3831-VERONA Y TUBULAR CON ACABADO NEGRO LISO MATE. VIDRIO  LAMINADO TERMOENDURECIDO COOL LITE ST 167 4MM (#2) + PVB 0,76 INC + INCOLORO 4MM ***CINTA POLYMASK POR UNA CARA,INCLUYE ASEO,TUBULAR EN 4x1-3/4 VERTICAL Y DE  1-3/4 X1-3/4 HORIZONTAL ,DIEZ HOJAS PROYECTANTES,PISAVIDRIO CHAFLANEADO Y RECTO POR D,ANCLAJES PARA INSTALACION DE LOS VERTICALES</v>
          </cell>
          <cell r="C502" t="str">
            <v>und</v>
          </cell>
          <cell r="D502">
            <v>15302002</v>
          </cell>
        </row>
        <row r="503">
          <cell r="A503" t="str">
            <v>FERR 610</v>
          </cell>
          <cell r="B503" t="str">
            <v>S-I VENTANA TIPO V 03 EN ALUMINIO, DIM:[430x1850] SISTEMA 3831 CON ACABADO NEGRO LISO MATE. VIDRIO  LAMINADO TERMOENDURECIDO COOL LITE ST 167 4MM (#2) + PVB 0,76 INC + INCOLORO 4MM ***CINTA POLYMASK POR UNA CARA,INCLUYE ASEO,UNA HOJA PROYECTANTE,PISAVIDRIO CHAFLANEADO</v>
          </cell>
          <cell r="C503" t="str">
            <v>und</v>
          </cell>
          <cell r="D503">
            <v>432618</v>
          </cell>
        </row>
        <row r="504">
          <cell r="A504" t="str">
            <v>FERR 611</v>
          </cell>
          <cell r="B504" t="str">
            <v>S-I VENTANA TIPO V 04 EN ALUMINIO, DIM:[5730x3330] SISTEMA 3831-VERONA-TUBULAR Y PUERTA CON ACABADO NEGRO LISO MATE. VIDRIO  LAMINADO TERMOENDURECIDO COOL LITE ST 167 4MM (#2) + PVB 0,76 INC + INCOLORO 4MM ***CINTA POLYMASK POR UNA CARA,INCLUYE ASEO,TUBULAR EN 5x2  Y DE 2-1/2x1-1/2 VERTICAL Y DE  1-3/4 X1-3/4 Y DE 2-1/2x1-1/2 HORIZONTAL,PUERTA INTERMEDIA,CERRADURA OVERSEAS,MANIJA EN ACERO DE 240MM INCLINADA,CUATRO HOJAS PROYECTANTES,PISAVIDRIO CHAFLANEADO Y RECT POR D,ANCLAJES PARA INSTALACION DE LOS VERTICALES</v>
          </cell>
          <cell r="C504" t="str">
            <v>und</v>
          </cell>
          <cell r="D504">
            <v>9410160</v>
          </cell>
        </row>
        <row r="505">
          <cell r="A505" t="str">
            <v>FERR 612</v>
          </cell>
          <cell r="B505" t="str">
            <v>S-I VENTANA TIPO V 05 EN ALUMINIO, DIM:[4800x2400] SISTEMA PUERTA VITRINA  CON ACABADO NEGRO LISO MATE. VIDRIO  10MM TEMP_INCOLORO_CM ***CINTA POLYMASK POR UNA CARA,INCLUYE ASEO,ESCUDOS-ESQUINEROS Y MANIJA DE 400MM EN ACERO INOX,CERRADURA YALE,PIVOTES AEREO Y DE PISO,FIJOS LATERALES EN PERFIL S463</v>
          </cell>
          <cell r="C505" t="str">
            <v>und</v>
          </cell>
          <cell r="D505">
            <v>2966323</v>
          </cell>
        </row>
        <row r="506">
          <cell r="A506" t="str">
            <v>FERR 613</v>
          </cell>
          <cell r="B506" t="str">
            <v>S-I VENTANA TIPO V 05-B EN ALUMINIO, DIM:[2540x2400] SISTEMA VITRINA FIJA CON ACABADO NEGRO LISO MATE. VIDRIO  10MM TEMP_INCOLORO_CM ***CINTA POLYMASK POR UNA CARA,INCLUYE ASEO,CON PERFIL S463</v>
          </cell>
          <cell r="C506" t="str">
            <v>und</v>
          </cell>
          <cell r="D506">
            <v>985222</v>
          </cell>
        </row>
        <row r="507">
          <cell r="A507" t="str">
            <v>FERR 614</v>
          </cell>
          <cell r="B507" t="str">
            <v>S-I VENTANA TIPO V 06 EN ALUMINIO, DIM:[7390x3330] SISTEMA 3831-VERONA Y TUBULAR CON ACABADO NEGRO LISO MATE. VIDRIO  LAMINADO TERMOENDURECIDO COOL LITE ST 167 4MM (#2) + PVB 0,76 INC + INCOLORO 4MM ***CINTA POLYMASK POR UNA CARA,INCLUYE ASEO,TUBULAR EN 4x1-3/4 VERTICAL Y DE  1-3/4 X 1-3/4 HORIZONTAL ,CINCO HOJAS PROYECTANTES,PISAVIDRIO CHAFLANEADO POR D Y RECTO,ANCLAJES PARA INSTALACION DE LOS VERTICALES</v>
          </cell>
          <cell r="C507" t="str">
            <v>und</v>
          </cell>
          <cell r="D507">
            <v>12482447</v>
          </cell>
        </row>
        <row r="508">
          <cell r="A508" t="str">
            <v>FERR 615</v>
          </cell>
          <cell r="B508" t="str">
            <v>S-I VENTANA TIPO V 07 EN ALUMINIO, DIM:[1770x3330] SISTEMA PUERTA VITRINA CON ACABADO NEGRO LISO MATE. VIDRIO  44PVB038 ***CINTA POLYMASK POR UNA CARA,INCLUYE ASEO,PUERTA INTERMEDIA,MARCO EN 3x1,CERRADURA OVERSEAS,MANIJA DE 2400MM INCLINADA EN ACERO INOX,PISAVIDRIO CHAFLANEADO</v>
          </cell>
          <cell r="C508" t="str">
            <v>und</v>
          </cell>
          <cell r="D508">
            <v>1524552</v>
          </cell>
        </row>
        <row r="509">
          <cell r="A509" t="str">
            <v>FERR 616</v>
          </cell>
          <cell r="B509" t="str">
            <v>S-I VENTANA TIPO V 08 EN ALUMINIO, DIM:[8450x7350] SISTEMA FACHADA 3831-VERONA Y TUBULAR Y 18 CUERPOS FIJOS CON ACABADO NEGRO LISO MATE. VIDRIO  LAMINADO TERMOENDURECIDO COOL LITE ST 167 4MM (#2) + PVB 0,76 INC + INCOLORO 4MM ***CINTA POLYMASK POR UNA CARA,INCLUYE ASEO,TUBULAR EN 5x2  Y DE 2-1/2x1-1/2 VERTICAL Y DE  1-3/4 X1-3/4 Y DE 2-1/2x1-1/2 HORIZONTAL,DOS PUERTAS INTERMEDIA,CERRADURA OVERSEAS,MANIJA EN ACERO DE 240MM INCLINADA,PISAVIDRIO CHAFLANEADO POR D Y RECTO,ANCLAJES PARA INSTALACION DE LOS VERTICALES</v>
          </cell>
          <cell r="C509" t="str">
            <v>und</v>
          </cell>
          <cell r="D509">
            <v>28570863</v>
          </cell>
        </row>
        <row r="510">
          <cell r="A510" t="str">
            <v>FERR 617</v>
          </cell>
          <cell r="B510" t="str">
            <v>S-I VENTANA TIPO V 10 EN ALUMINIO, DIM:[8500x2130] SISTEMA 3831-VERONA Y TUBULAR  CON ACABADO NEGRO LISO MATE. VIDRIO  LAMINADO TERMOENDURECIDO COOL LITE ST 167 4MM (#2) + PVB 0,76 INC + INCOLORO 4MM ***CINTA POLYMASK POR UNA CARA,INCLUYE ASEO,TUBULAR EN 3x1-1/2 VERTICAL Y DE  1-3/4 X1-3/4 HORIZONTAL,SEIS HOJAS  PROYECTANTES,PISAVIDRIO CHAFLANEADO POR D Y RECTO,ANCLAJES PARA INSTALACION DE LOS VERTICALES</v>
          </cell>
          <cell r="C510" t="str">
            <v>und</v>
          </cell>
          <cell r="D510">
            <v>8700440</v>
          </cell>
        </row>
        <row r="511">
          <cell r="A511" t="str">
            <v>FERR 618</v>
          </cell>
          <cell r="B511" t="str">
            <v>S-I VENTANA TIPO V 11 EN ALUMINIO, DIM:[5300x3330] SISTEMA 3831 Y TUBULAR  CON ACABADO NEGRO LISO MATE. VIDRIO  44PVB038 ***CINTA POLYMASK POR UNA CARA,INCLUYE ASEO,TUBULAR EN 5x2 VERTICAL Y DE  1-3/4 X1-3/4 HORIZONTAL ,PISAVIDRIO CHAFLANEADO POR D ,ANCLAJES PARA INSTALACION DE LOS VERTICALES</v>
          </cell>
          <cell r="C511" t="str">
            <v>und</v>
          </cell>
          <cell r="D511">
            <v>3933809</v>
          </cell>
        </row>
        <row r="512">
          <cell r="A512" t="str">
            <v>FERR 619</v>
          </cell>
          <cell r="B512" t="str">
            <v>S-I VENTANA TIPO V 12 EN ALUMINIO, DIM:[1600x3330] SISTEMA PUERTA VITRINA CON ACABADO NEGRO LISO MATE. VIDRIO  44PVB038 ***CINTA POLYMASK POR UNA CARA,INCLUYE ASEO,PUERTA INTERMEDIA,MARCO EN 3x1,CERRADURA OVERSEAS,MANIJA DE 2400MM INCLINADA EN ACERO INOX,PISAVIDRIO CHAFLANEADO</v>
          </cell>
          <cell r="C512" t="str">
            <v>und</v>
          </cell>
          <cell r="D512">
            <v>1432721</v>
          </cell>
        </row>
        <row r="513">
          <cell r="A513" t="str">
            <v>FERR 620</v>
          </cell>
          <cell r="B513" t="str">
            <v>S-I VENTANA TIPO V 13 EN ALUMINIO, DIM:[1430x1980] SISTEMA 3831 FIJO CON ACABADO NEGRO LISO MATE. VIDRIO  44PVB038 ***CINTA POLYMASK POR UNA CARA,INCLUYE ASEO,PISAVIDRIO CHAFLANEADO</v>
          </cell>
          <cell r="C513" t="str">
            <v>und</v>
          </cell>
          <cell r="D513">
            <v>483531</v>
          </cell>
        </row>
        <row r="514">
          <cell r="A514" t="str">
            <v>FERR 621</v>
          </cell>
          <cell r="B514" t="str">
            <v>S-I VENTANA TIPO V 13-B EN ALUMINIO, DIM:[2630x1980] SISTEMA 3831 FIJO CON ACABADO NEGRO LISO MATE. VIDRIO  44PVB038 ***CINTA POLYMASK POR UNA CARA,INCLUYE ASEO,PISAVIDRIO CHAFLANEADO</v>
          </cell>
          <cell r="C514" t="str">
            <v>und</v>
          </cell>
          <cell r="D514">
            <v>883567</v>
          </cell>
        </row>
        <row r="515">
          <cell r="A515" t="str">
            <v>FERR 622</v>
          </cell>
          <cell r="B515" t="str">
            <v>S-I VENTANA TIPO V 14 EN ALUMINIO, DIM:[1600x3330] SISTEMA 3831 Y TUBULAR  CON ACABADO NEGRO LISO MATE. VIDRIO  44PVB038 ***CINTA POLYMASK POR UNA CARA,INCLUYE ASEO,TUBULAR EN 4x1-3/4 VERTICAL Y DE  1-3/4 X1-3/4 HORIZONTAL ,PISAVIDRIO CHAFLANEADO POR D,ANCLAJES PARA INSTALACION DE LOS VERTICALES</v>
          </cell>
          <cell r="C515" t="str">
            <v>und</v>
          </cell>
          <cell r="D515">
            <v>1404103</v>
          </cell>
        </row>
        <row r="516">
          <cell r="A516" t="str">
            <v>FERR 623</v>
          </cell>
          <cell r="B516" t="str">
            <v>S-I VENTANA TIPO V 15 EN ALUMINIO, DIM:[8600x3330] SISTEMA 3831 Y TUBULAR CON ACABADO NEGRO LISO MATE. VIDRIO  LAMINADO TERMOENDURECIDO COOL LITE ST 167 4MM (#2) + PVB 0,76 INC + INCOLORO 4MM ***CINTA POLYMASK POR UNA CARA,INCLUYE ASEO,TUBULAR EN 5x2  Y DE 2-1/2x1-1/2 VERTICAL Y DE  1-3/4 X1-3/4 Y DE 2-1/2x1-1/2 HORIZONTAL,DOS PUERTAS INTERMEDIA,CERRADURA OVERSEAS,MANIJA EN ACERO DE 240MM INCLINADA,PISAVIDRIO CHAFLANEADO POR D Y RECTO,ANCLAJES PARA INSTALACION DE LOS VERTICALES</v>
          </cell>
          <cell r="C516" t="str">
            <v>und</v>
          </cell>
          <cell r="D516">
            <v>13159059</v>
          </cell>
        </row>
        <row r="517">
          <cell r="A517" t="str">
            <v>FERR 624</v>
          </cell>
          <cell r="B517" t="str">
            <v>S-I VENTANA TIPO V 16 EN ALUMINIO, DIM:[8650x3330] SISTEMA 3831-VERONA Y TUBULAR CON ACABADO NEGRO LISO MATE. VIDRIO  44PVB038 ***CINTA POLYMASK POR UNA CARA,INCLUYE ASEO,TUBULAR EN 5x2  Y DE 2-1/2x1-1/2 VERTICAL Y DE  1-3/4 X1-3/4 Y DE 2-1/2x1-1/2 HORIZONTAL,UNA PUERTA INTERMEDIA,CERRADURA OVERSEAS,MANIJA EN ACERO DE 240MM INCLINADA,SEIS HOJAS PROYECTANTES,PISAVIDRIO CHAFLANEADO POR D Y RECTO,ANCLAJES PARA INSTALACION DE LOS VERTICALES</v>
          </cell>
          <cell r="C517" t="str">
            <v>und</v>
          </cell>
          <cell r="D517">
            <v>8868664</v>
          </cell>
        </row>
        <row r="518">
          <cell r="A518" t="str">
            <v>FERR 625</v>
          </cell>
          <cell r="B518" t="str">
            <v>S-I VENTANA TIPO V 16-A EN ALUMINIO, DIM:[6200x2400] SISTEMA 3831-PUERTA Y TUBULAR CON ACABADO NEGRO LISO MATE. VIDRIO  44PVB038 ***CINTA POLYMASK POR UNA CARA,INCLUYE ASEO,TUBULAR EN 3x1-1/2  VERTICAL DE  1-3/4 X1-3/4  HORIZONTAL,DOS  PUERTAS INTERMEDIA,CERRADURA OVERSEAS,MANIJA EN ACERO DE 240MM INCLINADA,PISAVIDRIO CHAFLANEADO POR D Y POR F,ANCLAJES PARA INSTALACION DE LOS VERTICALES</v>
          </cell>
          <cell r="C518" t="str">
            <v>und</v>
          </cell>
          <cell r="D518">
            <v>3553355</v>
          </cell>
        </row>
        <row r="519">
          <cell r="A519" t="str">
            <v>FERR 626</v>
          </cell>
          <cell r="B519" t="str">
            <v>S-I VENTANA TIPO V 16-B EN ALUMINIO, DIM:[2790x2400] SISTEMA 3831 Y TUBULAR CON ACABADO NEGRO LISO MATE. VIDRIO  44PVB038 ***CINTA POLYMASK POR UNA CARA,INCLUYE ASEO,TUBULAR EN 3x1-1/2  VERTICAL Y DE  1-3/4 X1-3/4  HORIZONTAL,PISAVIDRIO CHAFLANEADO POR D ,ANCLAJES PARA INSTALACION DE LOS VERTICALES</v>
          </cell>
          <cell r="C519" t="str">
            <v>und</v>
          </cell>
          <cell r="D519">
            <v>1598678</v>
          </cell>
        </row>
        <row r="520">
          <cell r="A520" t="str">
            <v>FERR 627</v>
          </cell>
          <cell r="B520" t="str">
            <v>S-I VENTANA TIPO V 17 EN ALUMINIO, DIM:[6050x3330] SISTEMA 3831 Y TUBULAR CON ACABADO NEGRO LISO MATE. VIDRIO  44PVB038 ***CINTA POLYMASK POR UNA CARA,INCLUYE ASEO,TUBULAR EN 5x2 VERTICAL Y DE  1-3/4 X1-3/4 HORIZONTAL ,PISAVIDRIO CHAFLANEADO POR D ,ANCLAJES PARA INSTALACION DE LOS VERTICALES</v>
          </cell>
          <cell r="C520" t="str">
            <v>und</v>
          </cell>
          <cell r="D520">
            <v>4174661</v>
          </cell>
        </row>
        <row r="521">
          <cell r="A521" t="str">
            <v>FERR 628</v>
          </cell>
          <cell r="B521" t="str">
            <v>S-I VENTANA TIPO V 18 EN ALUMINIO, DIM:[8600x3330] SISTEMA 3831 Y TUBULAR CON ACABADO NEGRO LISO MATE. VIDRIO  44PVB038 ***CINTA POLYMASK POR UNA CARA,INCLUYE ASEO,TUBULAR EN 5x2 VERTICAL Y DE  1-3/4 X1-3/4 HORIZONTAL ,PISAVIDRIO CHAFLANEADO POR D ,ANCLAJES PARA INSTALACION DE LOS VERTICALES</v>
          </cell>
          <cell r="C521" t="str">
            <v>und</v>
          </cell>
          <cell r="D521">
            <v>7047070</v>
          </cell>
        </row>
        <row r="522">
          <cell r="A522" t="str">
            <v>FERR 629</v>
          </cell>
          <cell r="B522" t="str">
            <v>S-I VENTANA TIPO V 19 EN ALUMINIO, DIM:[39050x3540] SISTEMA 3831-VERONA-PUERTAS  Y TUBULAR,18 HOJAS PROYECTANTES-8 PUERTAS -26 FIJOS CON ACABADO NEGRO LISO MATE. VIDRIO  LAMINADO TERMOENDURECIDO COOL LITE ST 167 4MM (#2) + PVB 0,76 INC + INCOLORO 4MM  ***CINTA POLYMASK POR UNA CARA,INCLUYE ASEO,TUBULAR EN 5x2  Y DE 2-1/2x1-1/2 VERTICAL Y DE  1-3/4 X1-3/4 HORIZONTAL,PUERTA DOBLES INTERMEDIA,CERRADURA OVERSEAS,MANIJA EN ACERO DE 240MM INCLINADA,18  HOJAS PROYECTANTES,PISAVIDRIO CHAFLANEADO POR D Y RECTO,ANCLAJES PARA INSTALACION DE LOS VERTICALES,ESTE ITEM VA CON DOBLE ESCUADRA</v>
          </cell>
          <cell r="C522" t="str">
            <v>und</v>
          </cell>
          <cell r="D522">
            <v>66953534</v>
          </cell>
        </row>
        <row r="523">
          <cell r="A523" t="str">
            <v>FERR 630</v>
          </cell>
          <cell r="B523" t="str">
            <v>S-I VENTANA TIPO 24 EN ALUMINIO, DIM:[3120x3330] SISTEMA 3831-TUBULAR Y PUERTA CON ACABADO NEGRO LISO MATE. VIDRIO  44PVB038  ***CINTA POLYMASK POR UNA CARA,INCLUYE ASEO,TUBULAR EN 4x1-3/4  Y DE 2-1/2x1-1/2 VERTICAL Y DE  1-3/4 X1-3/4 HORIZONTAL,PUERTA DOBLE INTERMEDIA,CERRADURA OVERSEAS,MANIJA EN ACERO DE 240MM INCLINADA,PISAVIDRIO CHAFLANEADO POR D Y POR F,ANCLAJES PARA INSTALACION DE LOS VERTICALES</v>
          </cell>
          <cell r="C523" t="str">
            <v>und</v>
          </cell>
          <cell r="D523">
            <v>2877590</v>
          </cell>
        </row>
        <row r="524">
          <cell r="A524" t="str">
            <v>FERR 631</v>
          </cell>
          <cell r="B524" t="str">
            <v>S-I VENTANA TIPO V 19-A EN ALUMINIO, DIM:[13940x3330] SISTEMA 3831-VERONA-PUERTAS  Y TUBULAR,9 HOJAS PROYECTANTES-2 PUERTAS -10 FIJOS CON ACABADO NEGRO LISO MATE. VIDRIO  LAMINADO TERMOENDURECIDO COOL LITE ST 167 4MM (#2) + PVB 0,76 INC + INCOLORO 4MM ***CINTA POLYMASK POR UNA CARA,INCLUYE ASEO,TUBULAR EN 5x2  Y DE 2-1/2x1-1/2 VERTICAL Y DE  1-3/4 X1-3/4 HORIZONTAL,PUERTA DOBLES INTERMEDIA,CERRADURA OVERSEAS,MANIJA EN ACERO DE 240MM INCLINADA,9 HOJAS PROYECTANTES,PISAVIDRIO CHAFLANEADO POR D Y RECTO,ANCLAJES PARA INSTALACION DE LOS VERTICALES,ESTE ITEM VA EN ESCUADRA</v>
          </cell>
          <cell r="C524" t="str">
            <v>und</v>
          </cell>
          <cell r="D524">
            <v>23177148</v>
          </cell>
        </row>
        <row r="525">
          <cell r="A525" t="str">
            <v>FERR 632</v>
          </cell>
          <cell r="B525" t="str">
            <v>S-I VENTANA TIPO V 21 EN ALUMINIO, DIM:[2210x1990] SISTEMA 3831 Y TUBULAR CON ACABADO NEGRO LISO MATE. VIDRIO  44PVB038 ***CINTA POLYMASK POR UNA CARA,INCLUYE ASEO,TUBULAR EN 3x1-1/2,PISAVIDRIO CHAFLANEADO POR D,ESTE ITEM ES IRREGULAR</v>
          </cell>
          <cell r="C525" t="str">
            <v>und</v>
          </cell>
          <cell r="D525">
            <v>1026357</v>
          </cell>
        </row>
        <row r="526">
          <cell r="A526" t="str">
            <v>FERR 633</v>
          </cell>
          <cell r="B526" t="str">
            <v>S-I VENTANA TIPO V 22 EN ALUMINIO, DIM:[7600x2400] SISTEMA 3831 Y TUBULAR  CON ACABADO NEGRO LISO MATE. VIDRIO  44PVB038 ***CINTA POLYMASK POR UNA CARA,INCLUYE ASEO,TUBULAR EN 3x1-1/2 VERTICAL Y DE  1-3/4 X1-3/4 HORIZONTAL ,PISAVIDRIO CHAFLANEADO POR D ,ANCLAJES PARA INSTALACION DE LOS VERTICALES</v>
          </cell>
          <cell r="C526" t="str">
            <v>und</v>
          </cell>
          <cell r="D526">
            <v>4128379</v>
          </cell>
        </row>
        <row r="527">
          <cell r="A527" t="str">
            <v>FERR 634</v>
          </cell>
          <cell r="B527" t="str">
            <v>S-I VENTANA TIPO V 23 EN ALUMINIO, DIM:[2370x2400] SISTEMA 3831-PUERTA Y TUBULAR  CON ACABADO NEGRO LISO MATE. VIDRIO  44PVB038 ***CINTA POLYMASK POR UNA CARA,INCLUYE ASEO,TUBULAR EN 3x1-1/2 VERTICAL Y HORIZONTAL ,UNA PUERTA INTERMEDIA,CERRADURA OVERSEAS,MANIJA EN ACERO DE 240MM INCLINADA,PISAVIDRIO CHAFLANEADO POR D Y POR F,ANCLAJES PARA INSTALACION DE LOS VERTICALES</v>
          </cell>
          <cell r="C527" t="str">
            <v>und</v>
          </cell>
          <cell r="D527">
            <v>1362654</v>
          </cell>
        </row>
        <row r="528">
          <cell r="A528" t="str">
            <v>FERR 635</v>
          </cell>
          <cell r="B528" t="str">
            <v>S-I VENTANA TIPO V 24 EN ALUMINIO, DIM:[4530x2400] SISTEMA 3831 Y TUBULAR CON ACABADO NEGRO LISO MATE. VIDRIO  44PVB038 ***CINTA POLYMASK POR UNA CARA,INCLUYE ASEO,TUBULAR EN 3x1-1/2  VERTICAL Y DE  1-3/4 X1-3/4  HORIZONTAL,PISAVIDRIO CHAFLANEADO POR D ,ANCLAJES PARA INSTALACION DE LOS VERTICALES</v>
          </cell>
          <cell r="C528" t="str">
            <v>und</v>
          </cell>
          <cell r="D528">
            <v>2257003</v>
          </cell>
        </row>
        <row r="529">
          <cell r="A529" t="str">
            <v>FERR 636</v>
          </cell>
          <cell r="B529" t="str">
            <v>s-iVENTANA TIPO V 25 EN ALUMINIO, DIM:[1680x2400] SISTEMA 3831 Y TUBULAR CON ACABADO NEGRO LISO MATE. VIDRIO  44PVB038 ***CINTA POLYMASK POR UNA CARA,INCLUYE ASEO,TUBULAR EN 3x1-1/2  VERTICAL Y DE  1-3/4 X1-3/4  HORIZONTAL,PISAVIDRIO CHAFLANEADO POR D ,ANCLAJES PARA INSTALACION DE LOS VERTICALES</v>
          </cell>
          <cell r="C529" t="str">
            <v>und</v>
          </cell>
          <cell r="D529">
            <v>1028264</v>
          </cell>
        </row>
        <row r="530">
          <cell r="A530" t="str">
            <v>FERR 637</v>
          </cell>
          <cell r="B530" t="str">
            <v>s-i VENTANA TIPO V 27 EN ALUMINIO, DIM:[20320x3330] SISTEMA 3831-VERONA-PUERTAS  Y TUBULAR,14 HOJAS PROYECTANTES-4 PUERTAS -10 FIJOS CON ACABADO NEGRO LISO MATE. VIDRIO  LAMINADO TERMOENDURECIDO COOL LITE ST 167 4MM (#2) + PVB 0,76 INC + INCOLORO 4MM ***CINTA POLYMASK POR UNA CARA,INCLUYE ASEO,TUBULAR EN 5x2  Y DE 2-1/2x1-1/2 VERTICAL Y DE  1-3/4 X1-3/4 HORIZONTAL,PUERTA DOBLES INTERMEDIA,CERRADURA OVERSEAS,MANIJA EN ACERO DE 240MM INCLINADA,14 HOJAS PROYECTANTES,PISAVIDRIO CHAFLANEADO POR D Y RECTO,ANCLAJES PARA INSTALACION DE LOS VERTICALES</v>
          </cell>
          <cell r="C530" t="str">
            <v>und</v>
          </cell>
          <cell r="D530">
            <v>33450889</v>
          </cell>
        </row>
        <row r="531">
          <cell r="A531" t="str">
            <v>FERR 638</v>
          </cell>
          <cell r="B531" t="str">
            <v>S-I VENTANA TIPO V 28 EN ALUMINIO, DIM:[8620x930] SISTEMA 3831 FIJO CON ACABADO NEGRO LISO MATE. VIDRIO  44PVB038 ***CINTA POLYMASK POR UNA CARA,INCLUYE ASEO,PISAVIDRIO CHAFLANEADO POR D</v>
          </cell>
          <cell r="C531" t="str">
            <v>und</v>
          </cell>
          <cell r="D531">
            <v>1636448</v>
          </cell>
        </row>
        <row r="532">
          <cell r="A532" t="str">
            <v>FERR 639</v>
          </cell>
          <cell r="B532" t="str">
            <v>S-I VENTANA TIPO V 29 EN ALUMINIO, DIM:[2740x930] SISTEMA 3831 FIJO  CON ACABADO NEGRO LISO MATE. VIDRIO  44PVB038 ***CINTA POLYMASK POR UNA CARA,INCLUYE ASEO,PISAVIDRIO CHAFLANEADO POR D</v>
          </cell>
          <cell r="C532" t="str">
            <v>und</v>
          </cell>
          <cell r="D532">
            <v>524315</v>
          </cell>
        </row>
        <row r="533">
          <cell r="A533" t="str">
            <v>FERR 640</v>
          </cell>
          <cell r="B533" t="str">
            <v>S-I VENTANA TIPO V 32 EN ALUMINIO, DIM:[9910x3880] SISTEMA 3831 Y TUBULAR 24 FIJOS CON ACABADO NEGRO LISO MATE. VIDRIO  44PVB038 ***CINTA POLYMASK POR UNA CARA,INCLUYE ASEO,TUBULAR EN 5x2 VERTICAL Y DE  1-3/4 X1-3/4 HORIZONTAL ,PISAVIDRIO CHAFLANEADO POR D ,ANCLAJES PARA INSTALACION DE LOS VERTICALES</v>
          </cell>
          <cell r="C533" t="str">
            <v>und</v>
          </cell>
          <cell r="D533">
            <v>10559880</v>
          </cell>
        </row>
        <row r="534">
          <cell r="A534" t="str">
            <v>FERR 641</v>
          </cell>
          <cell r="B534" t="str">
            <v>S-I VENTANA TIPO V 34 EN ALUMINIO, DIM:[3160x790] SISTEMA 3831 FIJO  CON ACABADO NEGRO LISO MATE. VIDRIO  44PVB038 ***CINTA POLYMASK POR UNA CARA,INCLUYE ASEO,PISAVIDRIO CHAFLANEADO</v>
          </cell>
          <cell r="C534" t="str">
            <v>und</v>
          </cell>
          <cell r="D534">
            <v>452481</v>
          </cell>
        </row>
        <row r="535">
          <cell r="A535" t="str">
            <v>FERR 642</v>
          </cell>
          <cell r="B535" t="str">
            <v>S-I VENTANA TIPO V 31 EN ALUMINIO, DIM:[11340x3330] SISTEMA 3831-VERONA-PUERTAS  Y TUBULAR,6 HOJAS PROYECTANTES-1 PUERTA -13 FIJOS CON ACABADO NEGRO LISO MATE. VIDRIO  44PVB038 ***CINTA POLYMASK POR UNA CARA,INCLUYE ASEO,TUBULAR EN 5x2  Y DE 2-1/2x1-1/2 VERTICAL Y DE  1-3/4 X1-3/4 HORIZONTAL,PUERTA DOBLE INTERMEDIA,CERRADURA OVERSEAS,MANIJA EN ACERO DE 240MM INCLINADA,14 HOJAS PROYECTANTES,PISAVIDRIO CHAFLANEADO POR D Y RECTO,ANCLAJES PARA INSTALACION DE LOS VERTICALES,ESTE ITEM VA CON DOBLE ESCUADRA</v>
          </cell>
          <cell r="C535" t="str">
            <v>und</v>
          </cell>
          <cell r="D535">
            <v>12152909</v>
          </cell>
        </row>
        <row r="536">
          <cell r="A536" t="str">
            <v>FERR 643</v>
          </cell>
          <cell r="B536" t="str">
            <v>S-I VENTANA TIPO V 33 EN ALUMINIO, DIM:[27040x3330] SISTEMA 3831-VERONA-PUERTAS  Y TUBULAR,16 HOJAS PROYECTANTES-1 PUERTA -27 FIJOS CON ACABADO NEGRO LISO MATE. VIDRIO  LAMINADO TERMOENDURECIDO COOL LITE ST 167 4MM (#2) + PVB 0,76 INC + INCOLORO 4MM ***CINTA POLYMASK POR UNA CARA,INCLUYE ASEO,TUBULAR EN 5x2  Y DE 2-1/2x1-1/2 VERTICAL Y DE  1-3/4 X1-3/4 HORIZONTAL,PUERTA DOBLE INTERMEDIA,CERRADURA OVERSEAS,MANIJA EN ACERO DE 240MM INCLINADA,14 HOJAS PROYECTANTES,PISAVIDRIO CHAFLANEADO POR D Y RECTO,ANCLAJES PARA INSTALACION DE LOS VERTICALES,ESTE ITEM VA en ESCUADRA</v>
          </cell>
          <cell r="C536" t="str">
            <v>und</v>
          </cell>
          <cell r="D536">
            <v>45356005</v>
          </cell>
        </row>
        <row r="537">
          <cell r="A537" t="str">
            <v>FERR 644</v>
          </cell>
          <cell r="B537" t="str">
            <v>S-I VENTANA TIPO V 36 EN ALUMINIO, DIM:[11330x3330] SISTEMA 3831 Y TUBULAR 30 FIJOS CON ACABADO NEGRO LISO MATE. VIDRIO  LAMINADO TERMOENDURECIDO COOL LITE ST 167 4MM (#2) + PVB 0,76 INC + INCOLORO 4MM ***CINTA POLYMASK POR UNA CARA,INCLUYE ASEO,TUBULAR EN 5x2 VERTICAL Y DE  1-3/4 X1-3/4 HORIZONTAL ,PISAVIDRIO CHAFLANEADO POR D ,ANCLAJES PARA INSTALACION DE LOS VERTICALES</v>
          </cell>
          <cell r="C537" t="str">
            <v>und</v>
          </cell>
          <cell r="D537">
            <v>17917831</v>
          </cell>
        </row>
        <row r="538">
          <cell r="A538" t="str">
            <v>FERR 645</v>
          </cell>
          <cell r="B538" t="str">
            <v>S-I VENTANA TIPO V 37 EN ALUMINIO, DIM:[1500x2360] SISTEMA NOVA MILANO CON ACABADO NEGRO LISO MATE. VIDRIO  44PVB038 ***CINTA POLYMASK POR UNA CARA,INCLUYE ASEO,ENGANCHE REFORZADO POR D</v>
          </cell>
          <cell r="C538" t="str">
            <v>und</v>
          </cell>
          <cell r="D538">
            <v>1198777</v>
          </cell>
        </row>
        <row r="539">
          <cell r="A539" t="str">
            <v>FERR 646</v>
          </cell>
          <cell r="B539" t="str">
            <v>S-I VENTANA TIPO V 35 EN ALUMINIO, DIM:[23220x3330] SISTEMA 3831 Y TUBULAR 60  FIJOS Y 4 HOJAS CON ACABADO NEGRO LISO MATE. VIDRIO  LAMINADO TERMOENDURECIDO COOL LITE ST 167 4MM (#2) + PVB 0,76 INC + INCOLORO 4MM ***CINTA POLYMASK POR UNA CARA,INCLUYE ASEO,TUBULAR EN 5x2 VERTICAL Y DE  1-3/4 X1-3/4 HORIZONTAL ,PISAVIDRIO CHAFLANEADO POR DY RECTO ,ANCLAJES PARA INSTALACION DE LOS VERTICALES</v>
          </cell>
          <cell r="C539" t="str">
            <v>und</v>
          </cell>
          <cell r="D539">
            <v>37823295</v>
          </cell>
        </row>
        <row r="540">
          <cell r="A540" t="str">
            <v>FERR 647</v>
          </cell>
          <cell r="B540" t="str">
            <v>S-I VENTANA TIPO V 38 EN ALUMINIO, DIM:[5710x3330] SISTEMA 3831-PUERTA Y TUBULAR CON ACABADO NEGRO LISO MATE. VIDRIO  44PVB038 ***CINTA POLYMASK POR UNA CARA,INCLUYE ASEO,TUBULAR EN 3x1-1/2 y 2x1-1/2  VERTICAL Y DE 1-3/4 x 1-3/4  HORIZONTAL ,UNA PUERTA INTERMEDIA,CERRADURA OVERSEAS,MANIJA EN ACERO DE 240MM INCLINADA,PISAVIDRIO CHAFLANEADO POR D ,ANCLAJES PARA INSTALACION DE LOS VERTICALES</v>
          </cell>
          <cell r="C540" t="str">
            <v>und</v>
          </cell>
          <cell r="D540">
            <v>5208757</v>
          </cell>
        </row>
        <row r="541">
          <cell r="A541" t="str">
            <v>FERR 648</v>
          </cell>
          <cell r="B541" t="str">
            <v>S-I VENTANA TIPO V 39 EN ALUMINIO, DIM:[5500x3330] SISTEMA 3831-PUERTA Y TUBULAR CON ACABADO NEGRO LISO MATE. VIDRIO  44PVB038 ***CINTA POLYMASK POR UNA CARA,INCLUYE ASEO,TUBULAR EN 5x2  Y DE 2x1-1/2 VERTICAL Y DE  1-3/4 X1-3/4 Y DE 2-1/2  HORIZONTAL,PUERTA INTERMEDIA,CERRADURA OVERSEAS,MANIJA EN ACERO DE 240MM INCLINADA,CUATRO HOJAS PROYECTANTES,PISAVIDRIO CHAFLANEADO Y RECTO POR D,ANCLAJES PARA INSTALACION DE LOS VERTICALES</v>
          </cell>
          <cell r="C541" t="str">
            <v>und</v>
          </cell>
          <cell r="D541">
            <v>5656880</v>
          </cell>
        </row>
        <row r="542">
          <cell r="A542" t="str">
            <v>FERR 649</v>
          </cell>
          <cell r="B542" t="str">
            <v>S-I VENTANA TIPO V 40 EN ALUMINIO, DIM:[4270x3330] SISTEMA 3831 Y TUBULAR CON ACABADO NEGRO LISO MATE. VIDRIO  LAMINADO TERMOENDURECIDO COOL LITE ST 167 4MM (#2) + PVB 0,76 INC + INCOLORO 4MM ***CINTA POLYMASK POR UNA CARA,INCLUYE ASEO,TUBULAR EN 5x2 VERTICAL Y DE  1-3/4 X1-3/4 HORIZONTAL ,PISAVIDRIO CHAFLANEADO POR D ,ANCLAJES PARA INSTALACION DE LOS VERTICALES</v>
          </cell>
          <cell r="C542" t="str">
            <v>und</v>
          </cell>
          <cell r="D542">
            <v>6214902</v>
          </cell>
        </row>
        <row r="543">
          <cell r="A543" t="str">
            <v>FERR 650</v>
          </cell>
          <cell r="B543" t="str">
            <v>JUEGO NIÑOS 3 A 6 AÑOS. ESTRUCTURA EN TUBO METÁLICO COLD ROLLED DE 8cm DE DIAMETRO, ESPESOR 2,5mm. ACABADO CON PINTURA COLOR AMARILLO, GALVANIZADO EN CALIENTE CON CAPA  MIN DE ZINC DE 80 micras. CON PROTECCIÓN UV. VER DETALLE ESTRUCTURA METALICA CE41/E-01/ESTRUCTURA TIPO 1</v>
          </cell>
          <cell r="C543" t="str">
            <v>und</v>
          </cell>
          <cell r="D543">
            <v>1091118</v>
          </cell>
        </row>
        <row r="544">
          <cell r="A544" t="str">
            <v>FERR 651</v>
          </cell>
          <cell r="B544" t="str">
            <v>JUEGO NIÑOS 3 A 6 AÑOS. COLGARSE Y TREPAR. ESTRUCTURA EN TUBO METÁLICO COLD ROLLED DE 8cm DE DIAMETRO, ESPESOR 2,5mm. ACABADO CON PINTURA COLOR AMARILLO, GALVANIZADO EN CALIENTE CON CAPA  MIN DE ZINC DE 80 micras. CON PROTECCIÓN UV. VER DETALLE ESTRUCTURA METALICA CE41/E-02/ESTRUCTURA TIPO 2</v>
          </cell>
          <cell r="C544" t="str">
            <v>und</v>
          </cell>
          <cell r="D544">
            <v>244910</v>
          </cell>
        </row>
        <row r="545">
          <cell r="A545" t="str">
            <v>FERR 652</v>
          </cell>
          <cell r="B545" t="str">
            <v>JUEGO NIÑOS 3 A 6 AÑOS. EQUILIBRIO. ESTRUCTURA EN TUBO METÁLICO COLD ROLLED DE 8cm DE DIAMETRO, ESPESOR 2,5mm. ACABADO CON PINTURA COLOR AMARILLO, GALVANIZADO EN CALIENTE CON CAPA  MIN DE ZINC DE 80 micras. CON PROTECCIÓN UV. VER DETALLE ESTRUCTURA METALICA CE41/E-03/ESTRUCTURA TIPO 3</v>
          </cell>
          <cell r="C545" t="str">
            <v>und</v>
          </cell>
          <cell r="D545">
            <v>325006</v>
          </cell>
        </row>
        <row r="546">
          <cell r="A546" t="str">
            <v>FERR 653</v>
          </cell>
          <cell r="B546" t="str">
            <v>BICICLETERO EN ACERO INOX. CON ANCLAJE A PISO MEDIANTE PERNOS DE EXPANSIÓN (LONG=1,75/ALTO=0,50/PROF=0,46)</v>
          </cell>
          <cell r="C546" t="str">
            <v>und</v>
          </cell>
          <cell r="D546">
            <v>558000</v>
          </cell>
        </row>
        <row r="547">
          <cell r="A547" t="str">
            <v>FERR 654</v>
          </cell>
          <cell r="B547" t="str">
            <v>MALLA DE ENCERRAMIENTO CON MALLA ESLABONADA GALVANIZADA CON SEPARACIÓN DE 2", TUBOS GALVANIZADOS DE 2", Y  ALAMBRE DE PÚAS GALVANIZADO CON PUERTA.</v>
          </cell>
          <cell r="C547" t="str">
            <v>ml</v>
          </cell>
          <cell r="D547">
            <v>225732</v>
          </cell>
        </row>
        <row r="548">
          <cell r="A548" t="str">
            <v>FERR 656</v>
          </cell>
          <cell r="B548" t="str">
            <v xml:space="preserve">TABLERO MDP ASERRADO 12MM 2,15*2,44 </v>
          </cell>
          <cell r="C548" t="str">
            <v>und</v>
          </cell>
          <cell r="D548">
            <v>105000</v>
          </cell>
        </row>
        <row r="549">
          <cell r="A549" t="str">
            <v>FERR 657</v>
          </cell>
          <cell r="B549" t="str">
            <v>ELABORACIÓN DE ENSAYO DE PIEZOCONO ELECTRICO CPTu</v>
          </cell>
          <cell r="C549" t="str">
            <v>ml</v>
          </cell>
          <cell r="D549">
            <v>241200</v>
          </cell>
        </row>
        <row r="550">
          <cell r="A550" t="str">
            <v>FERR 659</v>
          </cell>
          <cell r="B550" t="str">
            <v>ACERO PARA PILOTES 60000</v>
          </cell>
          <cell r="C550" t="str">
            <v>KG</v>
          </cell>
          <cell r="D550">
            <v>5117</v>
          </cell>
        </row>
        <row r="551">
          <cell r="A551" t="str">
            <v>FERR 660</v>
          </cell>
          <cell r="B551" t="str">
            <v>PERRO GALVANIZADO TIPO LIVIANO 1/2"</v>
          </cell>
          <cell r="C551" t="str">
            <v>UND</v>
          </cell>
          <cell r="D551">
            <v>1456.56</v>
          </cell>
        </row>
        <row r="552">
          <cell r="A552" t="str">
            <v>FERR 661</v>
          </cell>
          <cell r="B552" t="str">
            <v>DISTANCIADOR MURO RUEDA PLASTICA 15CM (FLEJE 3/8")</v>
          </cell>
          <cell r="C552" t="str">
            <v>UND</v>
          </cell>
          <cell r="D552">
            <v>416.5</v>
          </cell>
        </row>
        <row r="553">
          <cell r="A553" t="str">
            <v>FERR 662</v>
          </cell>
          <cell r="B553" t="str">
            <v>ALAMBRE NEGRO DE AMARRE</v>
          </cell>
          <cell r="C553" t="str">
            <v>KG</v>
          </cell>
          <cell r="D553">
            <v>6545</v>
          </cell>
        </row>
        <row r="554">
          <cell r="A554" t="str">
            <v>FERR 663</v>
          </cell>
          <cell r="B554" t="str">
            <v xml:space="preserve">LADRILLO PORTANTE 306 TERRACOTA 29X14,5X 6 PRENSADO </v>
          </cell>
          <cell r="C554" t="str">
            <v>und</v>
          </cell>
          <cell r="D554">
            <v>1380</v>
          </cell>
        </row>
        <row r="555">
          <cell r="A555" t="str">
            <v>FERR 664</v>
          </cell>
          <cell r="B555" t="str">
            <v>ESTOPA</v>
          </cell>
          <cell r="C555" t="str">
            <v>KG</v>
          </cell>
          <cell r="D555">
            <v>12152</v>
          </cell>
        </row>
        <row r="556">
          <cell r="A556" t="str">
            <v>FERR 665</v>
          </cell>
          <cell r="B556" t="str">
            <v>acero precio actualizado 2021</v>
          </cell>
          <cell r="C556" t="str">
            <v>kg</v>
          </cell>
          <cell r="D556">
            <v>5117</v>
          </cell>
        </row>
        <row r="557">
          <cell r="A557" t="str">
            <v>FERR 666</v>
          </cell>
          <cell r="B557" t="str">
            <v>JUEGO FABRICADO EN SITIO EN MAMPOSTERIA  Y CONCRETO, ACABADO EN CAUCHO RECICLADO DE COLORES, PRESAS DE ESCALADA Y BARANDAS EN MALLA</v>
          </cell>
          <cell r="C557" t="str">
            <v>und</v>
          </cell>
          <cell r="D557">
            <v>735200</v>
          </cell>
        </row>
        <row r="558">
          <cell r="A558" t="str">
            <v>FERR 667</v>
          </cell>
          <cell r="B558" t="str">
            <v xml:space="preserve">PISO EN DECK DE MADERA WPC. (INCLUYE SUMINISTRO, TRANSPORTE E INSTALACIÓN DE ESTRUCTURA EN ACERO DE 2CM X 2CM, PISO EN MADERA COMPUESTA, ACCESORIOS DE AISLAMIENTO Y FIJACIÓN Y TODO LO DEMAS NECESARIO PARA SU CORRECTA EJECUCIÓN Y FUNCIONAMIENTO) </v>
          </cell>
          <cell r="C558" t="str">
            <v>m2</v>
          </cell>
          <cell r="D558">
            <v>245701</v>
          </cell>
        </row>
        <row r="559">
          <cell r="A559" t="str">
            <v>FERR 668</v>
          </cell>
          <cell r="B559" t="str">
            <v>S-I LAMPARA DE IDENTIFICACIÓN DE PUERTA O SALIDA, ANCLADA A MURO CON ELEMENTOS DE FIJACION</v>
          </cell>
          <cell r="C559" t="str">
            <v>UND</v>
          </cell>
          <cell r="D559">
            <v>204465</v>
          </cell>
        </row>
        <row r="560">
          <cell r="A560" t="str">
            <v>FERR 669</v>
          </cell>
          <cell r="B560" t="str">
            <v>S-I LAMPARA DE IDENTIFICACIÓN DE RECORRIDO HACIA LA SALIDA , ANCLADA A MURO CON ELEMENTOS DE FIJACION</v>
          </cell>
          <cell r="C560" t="str">
            <v>UND</v>
          </cell>
          <cell r="D560">
            <v>204465</v>
          </cell>
        </row>
        <row r="561">
          <cell r="A561" t="str">
            <v>FERR 670</v>
          </cell>
          <cell r="B561" t="str">
            <v>codo 1" cobre</v>
          </cell>
          <cell r="C561" t="str">
            <v>und</v>
          </cell>
          <cell r="D561">
            <v>17000</v>
          </cell>
        </row>
        <row r="562">
          <cell r="A562" t="str">
            <v>FERR 671</v>
          </cell>
          <cell r="B562" t="str">
            <v>codo 3/4" cobre</v>
          </cell>
          <cell r="C562" t="str">
            <v>und</v>
          </cell>
          <cell r="D562">
            <v>10000</v>
          </cell>
        </row>
        <row r="563">
          <cell r="A563" t="str">
            <v>FERR 672</v>
          </cell>
          <cell r="B563" t="str">
            <v>codo 1/2" cobre</v>
          </cell>
          <cell r="C563" t="str">
            <v>und</v>
          </cell>
          <cell r="D563">
            <v>5000</v>
          </cell>
        </row>
        <row r="564">
          <cell r="A564" t="str">
            <v>FERR 673</v>
          </cell>
          <cell r="B564" t="str">
            <v>Tee 1" cobre</v>
          </cell>
          <cell r="C564" t="str">
            <v>und</v>
          </cell>
          <cell r="D564">
            <v>23000</v>
          </cell>
        </row>
        <row r="565">
          <cell r="A565" t="str">
            <v>FERR 674</v>
          </cell>
          <cell r="B565" t="str">
            <v>Tee 3/4" cobre</v>
          </cell>
          <cell r="C565" t="str">
            <v>und</v>
          </cell>
          <cell r="D565">
            <v>11000</v>
          </cell>
        </row>
        <row r="566">
          <cell r="A566" t="str">
            <v>FERR 675</v>
          </cell>
          <cell r="B566" t="str">
            <v>Tee 1/2" cobre</v>
          </cell>
          <cell r="C566" t="str">
            <v>und</v>
          </cell>
          <cell r="D566">
            <v>7500</v>
          </cell>
        </row>
        <row r="567">
          <cell r="A567" t="str">
            <v>FERR 676</v>
          </cell>
          <cell r="B567" t="str">
            <v>union 1" cobre</v>
          </cell>
          <cell r="C567" t="str">
            <v>und</v>
          </cell>
          <cell r="D567">
            <v>8000</v>
          </cell>
        </row>
        <row r="568">
          <cell r="A568" t="str">
            <v>FERR 677</v>
          </cell>
          <cell r="B568" t="str">
            <v>union 3/4" cobre</v>
          </cell>
          <cell r="C568" t="str">
            <v>und</v>
          </cell>
          <cell r="D568">
            <v>7000</v>
          </cell>
        </row>
        <row r="569">
          <cell r="A569" t="str">
            <v>FERR 678</v>
          </cell>
          <cell r="B569" t="str">
            <v xml:space="preserve">gas butano para soldar </v>
          </cell>
          <cell r="C569" t="str">
            <v>oz</v>
          </cell>
          <cell r="D569">
            <v>3600</v>
          </cell>
        </row>
        <row r="570">
          <cell r="A570" t="str">
            <v>FERR 679</v>
          </cell>
          <cell r="B570" t="str">
            <v>sellantes para tuberias</v>
          </cell>
          <cell r="C570" t="str">
            <v>gr</v>
          </cell>
          <cell r="D570">
            <v>600</v>
          </cell>
        </row>
        <row r="571">
          <cell r="A571" t="str">
            <v>FERR 680</v>
          </cell>
          <cell r="B571" t="str">
            <v>S-I MARQUESINA - CUBIERTA LIGERA EN VIDRIO INCOLORO LAMINADO 4+4 mm Y PERFILERIA EN ALUMINIO COLOR</v>
          </cell>
          <cell r="C571" t="str">
            <v>m2</v>
          </cell>
          <cell r="D571">
            <v>732940</v>
          </cell>
        </row>
        <row r="572">
          <cell r="A572" t="str">
            <v>FERR 681</v>
          </cell>
          <cell r="B572" t="str">
            <v>S-I FLASHING (FLANCHE) / SOLAPA EN LÁMINA GALVANIZADA CAL. 20 DS.&lt;=25 CM, ACABADO CON PINTURA ESMALTE COLOR SEGÚN DISEÑO.</v>
          </cell>
          <cell r="C572" t="str">
            <v>ml</v>
          </cell>
          <cell r="D572">
            <v>225520</v>
          </cell>
        </row>
        <row r="573">
          <cell r="A573" t="str">
            <v>FERR 682</v>
          </cell>
          <cell r="B573" t="str">
            <v>S-I CANAL METALICA EN LAMINA GALVANIZADA CAL 20 CON SOPORTES</v>
          </cell>
          <cell r="C573" t="str">
            <v>ml</v>
          </cell>
          <cell r="D573">
            <v>107122</v>
          </cell>
        </row>
        <row r="574">
          <cell r="A574" t="str">
            <v>FERR 683</v>
          </cell>
          <cell r="B574" t="str">
            <v>S-I CERRAMIENTO CANCHA EN PÁNELES DE ACERO GALVANIZADO DE CAL 14. MODULACIÓN DE 1.07 M ANCHO X 2.85 M ALTO. ARTE ESTÁNDAR MESH CNC PUNZONADO DE ROLFORMADOS. SUBESTRUCTURA EN PTS GALVANIZADO CAL 16 CON SOPORTES EN U ADOSADOS A MURO. FIJACIÓN DE PANEL   A TUBO CON TUERCA REMACHE Y TORNILLO BOTTON INOXIDABLES. PINTURA ELECTROSTÁTICA POLIESTER. INCLUYE TRANSPORTE E INSTALACIÓN.</v>
          </cell>
          <cell r="C574" t="str">
            <v>M2</v>
          </cell>
          <cell r="D574">
            <v>755492</v>
          </cell>
        </row>
        <row r="575">
          <cell r="A575" t="str">
            <v>FERR 684</v>
          </cell>
          <cell r="B575" t="str">
            <v>S-I MALLA DE ENCERRAMIENTO CON MALLA ESLABONADA GALVANIZADA CON SEPARACIÓN DE 2", TUBOS GALVANIZADOS DE 2", Y  ALAMBRE DE PÚAS GALVANIZADO CON PUERTA.</v>
          </cell>
          <cell r="C575" t="str">
            <v>ML</v>
          </cell>
          <cell r="D575">
            <v>417212</v>
          </cell>
        </row>
        <row r="576">
          <cell r="A576" t="str">
            <v>FERR 685</v>
          </cell>
          <cell r="B576" t="str">
            <v xml:space="preserve">MALLA HEXAGONAL GALLINERO HUECO 11/4" GALVANIZADA </v>
          </cell>
          <cell r="C576" t="str">
            <v>M2</v>
          </cell>
          <cell r="D576">
            <v>1813</v>
          </cell>
        </row>
        <row r="577">
          <cell r="A577" t="str">
            <v>FERR 686</v>
          </cell>
          <cell r="B577" t="str">
            <v xml:space="preserve">S-I RAMPA EN LAMINA ALFAJOR CAL 5mm PARA INGRESO A LA OBRA </v>
          </cell>
          <cell r="C577" t="str">
            <v>M2</v>
          </cell>
          <cell r="D577">
            <v>504200</v>
          </cell>
        </row>
        <row r="578">
          <cell r="A578" t="str">
            <v>FERR 687</v>
          </cell>
          <cell r="B578" t="str">
            <v>PISO EN VINILO ROLLO TIPO MADERA, TRAFICO ALTO, 2mm</v>
          </cell>
          <cell r="C578" t="str">
            <v>M2</v>
          </cell>
          <cell r="D578">
            <v>85761</v>
          </cell>
        </row>
        <row r="579">
          <cell r="A579" t="str">
            <v>FERR 688</v>
          </cell>
          <cell r="B579" t="str">
            <v>S-I APOYO ELASTOMERICO, ALMOHADILLAS DE NEOPRENO DUREZA DE 60, (60cm*40cm*4cm)  REFORZADO CON 3 LAMINAS DE 3mm A 36</v>
          </cell>
          <cell r="C579" t="str">
            <v>UND</v>
          </cell>
          <cell r="D579">
            <v>900000</v>
          </cell>
        </row>
        <row r="580">
          <cell r="A580" t="str">
            <v>FERR 689</v>
          </cell>
          <cell r="B580" t="str">
            <v>SIKAPLAN 12 NTR (1.6*20)</v>
          </cell>
          <cell r="C580" t="str">
            <v>ROLLO</v>
          </cell>
          <cell r="D580">
            <v>2893092</v>
          </cell>
        </row>
        <row r="581">
          <cell r="A581" t="str">
            <v>FERR 690</v>
          </cell>
          <cell r="B581" t="str">
            <v>SIKAPLAN PERFIL DE BORDE O FONDO</v>
          </cell>
          <cell r="C581" t="str">
            <v>ML</v>
          </cell>
          <cell r="D581">
            <v>12754.42</v>
          </cell>
        </row>
        <row r="582">
          <cell r="A582" t="str">
            <v>FERR 691</v>
          </cell>
          <cell r="B582" t="str">
            <v>GEOTEXTIL PP 1800 (1,8*100)</v>
          </cell>
          <cell r="C582" t="str">
            <v>ROLLO</v>
          </cell>
          <cell r="D582">
            <v>1241378.25</v>
          </cell>
        </row>
        <row r="583">
          <cell r="A583" t="str">
            <v>FERR 692</v>
          </cell>
          <cell r="B583" t="str">
            <v>SIKAFLEX 1A tubo 305 cc o Similar.</v>
          </cell>
          <cell r="C583" t="str">
            <v>und</v>
          </cell>
          <cell r="D583">
            <v>60450.81</v>
          </cell>
        </row>
        <row r="584">
          <cell r="A584" t="str">
            <v>FERR 693</v>
          </cell>
          <cell r="B584" t="str">
            <v xml:space="preserve">ARANDELA DE FIJACION SIKAPLAN </v>
          </cell>
          <cell r="C584" t="str">
            <v>UND</v>
          </cell>
          <cell r="D584">
            <v>1820</v>
          </cell>
        </row>
        <row r="585">
          <cell r="A585" t="str">
            <v>FERR 694</v>
          </cell>
          <cell r="B585" t="str">
            <v>NIPLE PASAMUROS 3" ACERO INOXIDABLE ROSCADO cal 4mm L=60cm CON RUANA EN LAMINA 3/16", 30cm*30cm</v>
          </cell>
          <cell r="C585" t="str">
            <v>UND</v>
          </cell>
          <cell r="D585">
            <v>833000</v>
          </cell>
        </row>
        <row r="586">
          <cell r="A586" t="str">
            <v>FERR 695</v>
          </cell>
          <cell r="B586" t="str">
            <v>NIPLE PASAMUROS 4" ACERO INOXIDABLE ROSCADO cal 4mm L=60cm CON RUANA EN LAMINA 3/16", 40cm*40cm</v>
          </cell>
          <cell r="C586" t="str">
            <v>UND</v>
          </cell>
          <cell r="D586">
            <v>575365</v>
          </cell>
        </row>
        <row r="587">
          <cell r="A587" t="str">
            <v>FERR 696</v>
          </cell>
          <cell r="B587" t="str">
            <v>NIPLE PASAMUROS 2" ACERO INOXIDABLE ROSCADO cal 4mm L=60cm CON RUANA EN LAMINA 3/16", 20cm*20cm</v>
          </cell>
          <cell r="C587" t="str">
            <v>UND</v>
          </cell>
          <cell r="D587">
            <v>277746</v>
          </cell>
        </row>
        <row r="588">
          <cell r="A588" t="str">
            <v>FERR 697</v>
          </cell>
          <cell r="B588" t="str">
            <v>NIPLE PASAMUROS 1 1/2" ACERO INOXIDABLE ROSCADO cal 4mm L=60cm CON RUANA EN LAMINA 3/16", 16cm*16cm</v>
          </cell>
          <cell r="C588" t="str">
            <v>UND</v>
          </cell>
          <cell r="D588">
            <v>257873</v>
          </cell>
        </row>
        <row r="589">
          <cell r="A589" t="str">
            <v>FERR 698</v>
          </cell>
          <cell r="B589" t="str">
            <v>NIPLE PASAMUROS 6" ACERO AL CARBON RANURADO SCH 40 cal 6mm L=70cm CON RUANA EN LAMINA 3/16", 60cm*60cm</v>
          </cell>
          <cell r="C589" t="str">
            <v>UND</v>
          </cell>
          <cell r="D589">
            <v>753746</v>
          </cell>
        </row>
        <row r="590">
          <cell r="A590" t="str">
            <v>FERR 699</v>
          </cell>
          <cell r="B590" t="str">
            <v>NIPLE PASAMUROS 2" ACERO AL CARBON RANURADO SCH 40 cal 2mm L=60cm CON RUANA EN LAMINA 3/16", 20cm*20cm</v>
          </cell>
          <cell r="C590" t="str">
            <v>UND</v>
          </cell>
          <cell r="D590">
            <v>166600</v>
          </cell>
        </row>
        <row r="591">
          <cell r="A591" t="str">
            <v>FERR 700</v>
          </cell>
          <cell r="B591" t="str">
            <v>NIPLE PASAMUROS 1 1/2" ACERO AL CARBON RANURADO SCH 40 cal 2mm L=60cm CON RUANA EN LAMINA 3/16", 16cm*16cm</v>
          </cell>
          <cell r="C591" t="str">
            <v>UND</v>
          </cell>
          <cell r="D591">
            <v>136850</v>
          </cell>
        </row>
        <row r="592">
          <cell r="A592" t="str">
            <v>FERR 701</v>
          </cell>
          <cell r="B592" t="str">
            <v>S-I VENTANERIA EN SISTEMA ESTRUCTURAL, CON PERFILERIA EN ALUMINIO 6063 T5 ACABADO EN PINTURA ELECTROSTATICA COLOR NEGRO MATE LISO; ACRISTALAMIENTO DE SEGURIDAD EN VIDRIO INCOLORO LAMINADO 5+5 Y ALN 173, DIVISORIOS EN PERFILES ALN 1103 Y ALN 292, BASCULANTES EN PERFILES ALN 176, PISAVIDRIOS EN PERFILES ALN 435, SILLAR ALFAJIA EN PERFIL ALN 1123 SE INCLUYE TODOS LOS ELEMENTOS PARA SU CORRECTA INSTALACION Y FUNCIONAMIENTO. PUERTAS EN SISTEMA BATIENTE, MARCOS EN PERFIL T109, NAVES EN PERFIL ALN1102, BISAGRAS OMEGA, CERRADURA DE EMBUTIRN LLAVE MARIPOSA OSLO 170, HALADERA EN ACERO INOXIDABLE 20-30 TIPO ROMA</v>
          </cell>
          <cell r="C592" t="str">
            <v>M2</v>
          </cell>
          <cell r="D592">
            <v>763734</v>
          </cell>
        </row>
        <row r="593">
          <cell r="A593" t="str">
            <v>FERR 702</v>
          </cell>
          <cell r="B593" t="str">
            <v xml:space="preserve">S-I VENTANERIA EN SISTEMA PROYECTANTE 3831, PERFILERIA EN ALUMINIO6063 T5 ACABADO EN PINTURA ELECTROSTATICA COLOR NEGRO MATE LISO, ACRISTALAMIENTO DE SEGURIDAD EN VIDRIO INCOLORO CRUDO LAMINADO5+5 PVB 76 MICRAS INSTALACION DE ACUERDO AL SISTEMA CON MARCOS PERIMETRALES EN PERFIL ALN 1101 Y ALN 173, DIVISORIOS EN PERFILES ALN1103Y ALN 292, BASCULANTES EN PERFILALN 176, PISAVIDRIOS EN PERFILES ALN 435, SILLAR ALFAJIA EN PERFIL ALN 1123 SE INCLUYE TODOS LOS ELEMENTOS PARA SU CORRECTA INSTALACION Y FUNCIONAMIENTO </v>
          </cell>
          <cell r="C593" t="str">
            <v>M2</v>
          </cell>
          <cell r="D593">
            <v>672848</v>
          </cell>
        </row>
        <row r="594">
          <cell r="A594" t="str">
            <v>FERR 703</v>
          </cell>
          <cell r="B594" t="str">
            <v>S-I VENTANERIA EN SISTEMA FLOTADO CON PERFILES DE SEGURIDAD TIPO F EN ALUMINIO PINTURA ELECTROSTATICA COLOR NEGRO MATE LISO, ACRISTALAMIENTO DE SEGURIDAD EN VIDRIO TEMPLADO INCOLORO 10mm SE INCLUYE TODOS LOS ELEMENTOS PARA SU CORRECTA INSTALACION Y FUNCIONAMIENTO, PUERTAS EN SISTEMA BATIENTE FLOTADO CON ZOCALO DE 9CM EN ALUMINIO PINTURA ELECTROSTATICA COLOR NEGRO MATE LISO, PIVOTES AEREOS Y DE PISO, HALADERAS EN ACERO INOXIDABLE 20-30 TIPO ROMA, CERRADURA DE PALANCA SATINADA CON CHAPETA EN ACERO VIDRIO-VIDRIO</v>
          </cell>
          <cell r="C594" t="str">
            <v>M2</v>
          </cell>
          <cell r="D594">
            <v>597720</v>
          </cell>
        </row>
        <row r="595">
          <cell r="A595" t="str">
            <v>FERR 704</v>
          </cell>
          <cell r="B595" t="str">
            <v xml:space="preserve">S-I PUERTA VENTANA DESLIZANTE EN SISTEMA MONUMENTAL 7038, PERFILERIA EN ALUMINIO CON ACABADO EN PINTURA ELECTROSTATICA COLOR NEGRO MATE LISO; ACRISTALAMIENTO DE SEGURIDAD EN VIDRIO INCOLORO CRUDO LAMINADO 5+5 PVB 76 MICRAS, RODACHINES Y GUIAS DEL SISTEMA, CERRADURA DE EMBUTIR TIPO YALE A 28, HALADERAS EN ACERO INOXIDABLE 20-30TIPO ROMA, SE INCLUYE TODOS LOS ELEMENTOS PARA SU CORRECTA INSTALACION Y FUNCIONAMIENTO </v>
          </cell>
          <cell r="C595" t="str">
            <v>M2</v>
          </cell>
          <cell r="D595">
            <v>1022000</v>
          </cell>
        </row>
        <row r="596">
          <cell r="A596" t="str">
            <v>FERR 705</v>
          </cell>
          <cell r="B596" t="str">
            <v xml:space="preserve">S-I VENTANA SISTEMA REJILLA ALN 315 </v>
          </cell>
          <cell r="C596" t="str">
            <v>M2</v>
          </cell>
          <cell r="D596">
            <v>321200</v>
          </cell>
        </row>
        <row r="597">
          <cell r="A597" t="str">
            <v>FERR 706</v>
          </cell>
          <cell r="B597" t="str">
            <v xml:space="preserve">TAZA BALTICA COMPACTA ENTRADA POSTERIOR </v>
          </cell>
          <cell r="C597" t="str">
            <v>UND</v>
          </cell>
          <cell r="D597">
            <v>637100</v>
          </cell>
        </row>
        <row r="598">
          <cell r="A598" t="str">
            <v>FERR 707</v>
          </cell>
          <cell r="B598" t="str">
            <v>VALVULAPARA SANITARIO TIPO PUSH EMPOTRADA</v>
          </cell>
          <cell r="C598" t="str">
            <v>UND</v>
          </cell>
          <cell r="D598">
            <v>373100</v>
          </cell>
        </row>
        <row r="599">
          <cell r="A599" t="str">
            <v>FERR 708</v>
          </cell>
          <cell r="B599" t="str">
            <v>MALLA ELECTROSOLDADA 15*15 cm 4.0mm (6m*2,35m)</v>
          </cell>
          <cell r="C599" t="str">
            <v>UND</v>
          </cell>
          <cell r="D599">
            <v>104900</v>
          </cell>
        </row>
        <row r="600">
          <cell r="A600" t="str">
            <v>FERR 709</v>
          </cell>
          <cell r="B600" t="str">
            <v xml:space="preserve">SIKA LIMPIADOR RINSE </v>
          </cell>
          <cell r="C600" t="str">
            <v>GALON</v>
          </cell>
          <cell r="D600">
            <v>120463.8</v>
          </cell>
        </row>
        <row r="601">
          <cell r="A601" t="str">
            <v>FERR 710</v>
          </cell>
          <cell r="B601" t="str">
            <v>SIKA TRANSPARENTE 10 REPLENTE AGUA INCOLORO FACHADAS</v>
          </cell>
          <cell r="C601" t="str">
            <v>KG</v>
          </cell>
          <cell r="D601">
            <v>22131</v>
          </cell>
        </row>
        <row r="602">
          <cell r="A602" t="str">
            <v>FERR 711</v>
          </cell>
          <cell r="B602" t="str">
            <v>GRIFERIA INSTITUCIONAL DE MESA TIPO PUSH PARA LAVAMANOS</v>
          </cell>
          <cell r="C602" t="str">
            <v>UND</v>
          </cell>
          <cell r="D602">
            <v>224900</v>
          </cell>
        </row>
        <row r="603">
          <cell r="A603" t="str">
            <v>FERR 712</v>
          </cell>
          <cell r="B603" t="str">
            <v>LAVAMANOS DE COLGAR TIPO AQUAJET INSTITUCIONAL USO PERSONAS MOVILIDAD REDUCIDA</v>
          </cell>
          <cell r="C603" t="str">
            <v>UND</v>
          </cell>
          <cell r="D603">
            <v>422900</v>
          </cell>
        </row>
        <row r="604">
          <cell r="A604" t="str">
            <v>FERR 713</v>
          </cell>
          <cell r="B604" t="str">
            <v>barra seguridad para baños pmr l=32" acero inox satinado D=1 1/4"</v>
          </cell>
          <cell r="C604" t="str">
            <v>UND</v>
          </cell>
          <cell r="D604">
            <v>126900.40999999999</v>
          </cell>
        </row>
        <row r="605">
          <cell r="A605" t="str">
            <v>FERR 714</v>
          </cell>
          <cell r="B605" t="str">
            <v>barra seguridad para baños pmr l=48" acero inox satinado D=1 1/4"</v>
          </cell>
          <cell r="C605" t="str">
            <v>UND</v>
          </cell>
          <cell r="D605">
            <v>138900.37</v>
          </cell>
        </row>
        <row r="606">
          <cell r="A606" t="str">
            <v>FERR 715</v>
          </cell>
          <cell r="B606" t="str">
            <v>Suministro e instalación de Cerramiento cancha  Bl 2 en tubo rectangular 100*150 cal 4mm h=3m platinas 20*45cm cal 1/2" modulos en angulo 1 1/4 en 1/8" de 1.25*2.9m y malla expandida # 12 ref 75 con pie de amigos triangular  de 50*25 cm en 1/4"</v>
          </cell>
          <cell r="C606" t="str">
            <v>ml</v>
          </cell>
          <cell r="D606">
            <v>1912500</v>
          </cell>
        </row>
        <row r="607">
          <cell r="A607" t="str">
            <v>FERR 716</v>
          </cell>
          <cell r="B607" t="str">
            <v>Suministro e instalacion ventana en tuberia cr de 5*5 con lamina microperforada cal 18, 6mm, perforacion para paso tuberia y acabado en esmalte negro</v>
          </cell>
          <cell r="C607" t="str">
            <v>ml</v>
          </cell>
          <cell r="D607">
            <v>442000</v>
          </cell>
        </row>
        <row r="608">
          <cell r="A608" t="str">
            <v>FERR 717</v>
          </cell>
          <cell r="B608" t="str">
            <v>Union rigida ranurada (coupling) 6" SD</v>
          </cell>
          <cell r="C608" t="str">
            <v>und</v>
          </cell>
          <cell r="D608">
            <v>50694</v>
          </cell>
        </row>
        <row r="609">
          <cell r="A609" t="str">
            <v>FERR 718</v>
          </cell>
          <cell r="B609" t="str">
            <v>Union rigida ranurada (coupling) 4" SD</v>
          </cell>
          <cell r="C609" t="str">
            <v>und</v>
          </cell>
          <cell r="D609">
            <v>29988</v>
          </cell>
        </row>
        <row r="610">
          <cell r="A610" t="str">
            <v>FERR 719</v>
          </cell>
          <cell r="B610" t="str">
            <v>Union rigida ranurada (coupling) 3" SD</v>
          </cell>
          <cell r="C610" t="str">
            <v>und</v>
          </cell>
          <cell r="D610">
            <v>26180</v>
          </cell>
        </row>
        <row r="611">
          <cell r="A611" t="str">
            <v>FERR 720</v>
          </cell>
          <cell r="B611" t="str">
            <v>Union rigida ranurada (coupling) 2 1/2" SD</v>
          </cell>
          <cell r="C611" t="str">
            <v>und</v>
          </cell>
          <cell r="D611">
            <v>23800</v>
          </cell>
        </row>
        <row r="612">
          <cell r="A612" t="str">
            <v>FERR 721</v>
          </cell>
          <cell r="B612" t="str">
            <v>Union rigida ranurada (coupling) 2" SD</v>
          </cell>
          <cell r="C612" t="str">
            <v>und</v>
          </cell>
          <cell r="D612">
            <v>17017</v>
          </cell>
        </row>
        <row r="613">
          <cell r="A613" t="str">
            <v>FERR 722</v>
          </cell>
          <cell r="B613" t="str">
            <v>Union rigida ranurada (coupling) 1 1/2" SD</v>
          </cell>
          <cell r="C613" t="str">
            <v>und</v>
          </cell>
          <cell r="D613">
            <v>15470</v>
          </cell>
        </row>
        <row r="614">
          <cell r="A614" t="str">
            <v>FERR 723</v>
          </cell>
          <cell r="B614" t="str">
            <v>Union rigida ranurada (coupling) 1 1/4" SD</v>
          </cell>
          <cell r="C614" t="str">
            <v>und</v>
          </cell>
          <cell r="D614">
            <v>14875</v>
          </cell>
        </row>
        <row r="615">
          <cell r="A615" t="str">
            <v>FERR 724</v>
          </cell>
          <cell r="B615" t="str">
            <v>valvula maxivent 2"</v>
          </cell>
          <cell r="C615" t="str">
            <v>und</v>
          </cell>
          <cell r="D615">
            <v>287980</v>
          </cell>
        </row>
        <row r="616">
          <cell r="A616" t="str">
            <v>FERR 725</v>
          </cell>
          <cell r="B616" t="str">
            <v>valvula maxivent 3"</v>
          </cell>
          <cell r="C616" t="str">
            <v>und</v>
          </cell>
          <cell r="D616">
            <v>342720</v>
          </cell>
        </row>
        <row r="617">
          <cell r="A617" t="str">
            <v>FERR 726</v>
          </cell>
          <cell r="B617" t="str">
            <v>tuberia novafort 16" RS8</v>
          </cell>
          <cell r="C617" t="str">
            <v>ml</v>
          </cell>
          <cell r="D617">
            <v>236810</v>
          </cell>
        </row>
        <row r="618">
          <cell r="A618" t="str">
            <v>FERR 727</v>
          </cell>
          <cell r="B618" t="str">
            <v>kit silla yee 8"*4"</v>
          </cell>
          <cell r="C618" t="str">
            <v>und</v>
          </cell>
          <cell r="D618">
            <v>202300</v>
          </cell>
        </row>
        <row r="619">
          <cell r="A619" t="str">
            <v>FERR 728</v>
          </cell>
          <cell r="B619" t="str">
            <v>kit silla yee 10"*4"</v>
          </cell>
          <cell r="C619" t="str">
            <v>und</v>
          </cell>
          <cell r="D619">
            <v>229670</v>
          </cell>
        </row>
        <row r="620">
          <cell r="A620" t="str">
            <v>FERR 729</v>
          </cell>
          <cell r="B620" t="str">
            <v>registro cortina 1 1/2" red white</v>
          </cell>
          <cell r="C620" t="str">
            <v>und</v>
          </cell>
          <cell r="D620">
            <v>205870</v>
          </cell>
        </row>
        <row r="621">
          <cell r="A621" t="str">
            <v>FERR 730</v>
          </cell>
          <cell r="B621" t="str">
            <v>registro cortina 2" red white</v>
          </cell>
          <cell r="C621" t="str">
            <v>und</v>
          </cell>
          <cell r="D621">
            <v>333200</v>
          </cell>
        </row>
        <row r="622">
          <cell r="A622" t="str">
            <v>FERR 731</v>
          </cell>
          <cell r="B622" t="str">
            <v xml:space="preserve">Tuberia 3 " acero al carbon sch 40 </v>
          </cell>
          <cell r="C622" t="str">
            <v>ml</v>
          </cell>
          <cell r="D622">
            <v>164458</v>
          </cell>
        </row>
        <row r="623">
          <cell r="A623" t="str">
            <v>FERR 732</v>
          </cell>
          <cell r="B623" t="str">
            <v>tapa registro plastica 20*20</v>
          </cell>
          <cell r="C623" t="str">
            <v>und</v>
          </cell>
          <cell r="D623">
            <v>14875</v>
          </cell>
        </row>
        <row r="624">
          <cell r="A624" t="str">
            <v>FERR 733</v>
          </cell>
          <cell r="B624" t="str">
            <v xml:space="preserve"> VENTANERIA EN SISTEMA CORTINA ESTRUCTURAL, PERFILERIA EN ALUMINIO 6063 TS ACABADO EN PINTURA ELECTRÓSTATICA COLOR NEGRO MATE LISO; ACRISTALAMIENTO DE SEGURIDAD EN VIDRIO LAMINADO TERMOENDURECIDO COOL LITE ST 167 4MM #2 + PVB 076 INC +CRUDO INCOLORO 4 MM ALN 173 DIVISORIOS EN PERFILES ALN 1103 ALN 292, BASCULANTES EN PERFILES ALN 176, PISAVIDRIOS EN PERFILES ALN 435 SILLAR ALFAJIA EN PERFIL ALN1123. SE INCLUYE TODOS LOS ELEMENTOS PARA SU CORRECTA INSTALACIÓN Y FUNCIONAMIENTO, PUERTAS EN SISTEMA BATIENTE, MARCOS EN PERFIL T109 NAVES EN PERFIL ALN1102, BISAGRA OMEGA, CERRADURA DE EMBUTIR LLAVE MARIPOSA, OSLO 170, HALADERA EN ACERO INOXIDABLE 20-30 TIPO ROMA (INCLUYE POLIVINIL DE PROTECCIÓN AZUL) </v>
          </cell>
          <cell r="C624" t="str">
            <v>m2</v>
          </cell>
          <cell r="D624">
            <v>1075000</v>
          </cell>
        </row>
        <row r="625">
          <cell r="A625" t="str">
            <v>FERR 734</v>
          </cell>
          <cell r="B625" t="str">
            <v>SUMINISTRO Y APLICACIÓN POLIUREA EN DOS CAPAS INCLUYE IMPRIMACION, RIEGO DE ARENA Y ESCARIFICACIÓN Y PREPARACION DEL PERFIL DE ANCLAJE</v>
          </cell>
          <cell r="C625" t="str">
            <v>M2</v>
          </cell>
          <cell r="D625">
            <v>192000</v>
          </cell>
        </row>
        <row r="626">
          <cell r="A626" t="str">
            <v>FERR 735</v>
          </cell>
          <cell r="B626" t="str">
            <v>SUMINSTRO E INSTALACION PENDON PUBLICITARIO EN IMPRESIÓN DIGITAL DE ALTA RESOLUCION SOBRE MALLA TEXTILEN POLIESTER CON REFUERZO EXTERNO EN REATA PARA TENSAR Y OJALES CADA 75 CM</v>
          </cell>
          <cell r="C626" t="str">
            <v>UND</v>
          </cell>
          <cell r="D626">
            <v>1380400</v>
          </cell>
        </row>
        <row r="627">
          <cell r="A627" t="str">
            <v>FERR 736</v>
          </cell>
          <cell r="B627" t="str">
            <v>ADOQUIN PEATONAL EN CONCRETO 6*10*20</v>
          </cell>
          <cell r="C627" t="str">
            <v>UND</v>
          </cell>
          <cell r="D627">
            <v>1100</v>
          </cell>
        </row>
        <row r="628">
          <cell r="A628" t="str">
            <v>FERR 737</v>
          </cell>
          <cell r="B628" t="str">
            <v>BASE GRANULAR CLASE C INV-320-13</v>
          </cell>
          <cell r="C628" t="str">
            <v>M3</v>
          </cell>
          <cell r="D628">
            <v>54300</v>
          </cell>
        </row>
        <row r="629">
          <cell r="A629" t="str">
            <v>FERR 738</v>
          </cell>
          <cell r="B629" t="str">
            <v>SUMINISTRO E INSTALACIÓN DE MESÓN  EN ACERO INOXIDABLE PARA EL MURO DE SERVICIO Y RECIBO DE BANDEJAS Y JUGOS  0,92*1,20*,90</v>
          </cell>
          <cell r="C629" t="str">
            <v>UND</v>
          </cell>
          <cell r="D629">
            <v>2545087</v>
          </cell>
        </row>
        <row r="630">
          <cell r="A630" t="str">
            <v>FERR 739</v>
          </cell>
          <cell r="B630" t="str">
            <v>SUMINISTRO E INSTALACION DE MESON EN ACERO INOXIDABLE PARA EL MURO DE RECIBO DE BANDEJAS SUCIAS  SEGÚN DISEÑO AREA APROX SUPERIOR 1,87m2</v>
          </cell>
          <cell r="C630" t="str">
            <v>UND</v>
          </cell>
          <cell r="D630">
            <v>3889995</v>
          </cell>
        </row>
        <row r="631">
          <cell r="A631" t="str">
            <v>FERR 740</v>
          </cell>
          <cell r="B631" t="str">
            <v xml:space="preserve">PANEL TIPO FIJO Y/O MODULAR PARA CUARTO FRIO, FABRICADO EN LAMINA GALVANIZADA CAL 28 CON ACABADO EN PINTURA ELECTROSTATICA, CON AISLAMIENTO INTERNO ESPECIAL DE POLIURETANO DE ALTA DENSIDAD DE 3"A4" DE ESPESOR, 35KG/M3, LIBRE DE CFC </v>
          </cell>
          <cell r="C631" t="str">
            <v>M2</v>
          </cell>
          <cell r="D631">
            <v>931030</v>
          </cell>
        </row>
        <row r="632">
          <cell r="A632" t="str">
            <v>FERR 741</v>
          </cell>
          <cell r="B632" t="str">
            <v>PUERTA TIPO BATIENTE PARA CUARTO FRIO CON DIMENSIONES APROX DE 0,9*1,90 M FABRICADA EN ACERO INOXIDABLE, CNN HERRAJES CROMADOS PARA TRABAJO PESADO Y SISTEMA DE SEGURIDAD PARA ABRIR DESDE ADENTRO, EL MARCO DE LA PUERTA LLEVA EN TODO SU CONTORNO RESISTENCIA CON CONTROL DE TEMPERATURAPARA EVITAR CONGELACION Y CONDENSACION DEL MISMO</v>
          </cell>
          <cell r="C632" t="str">
            <v>UND</v>
          </cell>
          <cell r="D632">
            <v>4679314</v>
          </cell>
        </row>
        <row r="633">
          <cell r="A633" t="str">
            <v>FERR 742</v>
          </cell>
          <cell r="B633" t="str">
            <v>UNIDAD CONDENSADORA PARA CUARTO DE REFRIGERACIÓN O CONSERVACIÓN A UBICAR EN LA PARTE EXTERIOR DEL CUARTO, CON COMPRESOR TIPO HERMÉTICO-INTEMPERIE, TRIFÁSICO A 208 V A  60 HZ, CONDENSADOR FABRICADO EN TUBERÍA DE COBRE Y LAMINILLAS DE ALUMINIO PARA LA TRANSFERENCIA DE CALOR CON MOTOR ELÉCTRICO Y ASPA DE ALUMINIO, PROTECTOR POR ALTA O BAJA PRESIÓN. INCLUYE VÁLVULAS DE SERVICIO Y FILTRO SECADOR, MONTADO SOBRE SOPORTE METÁLICO Y SOPORTADO EN CAUCHOS AMORTIGUADORES DE VIBRACIÓN. REFRIGERANTE 507 ECOLÓGICO O SIMILAR.</v>
          </cell>
          <cell r="C633" t="str">
            <v>UND</v>
          </cell>
          <cell r="D633">
            <v>14900000</v>
          </cell>
        </row>
        <row r="634">
          <cell r="A634" t="str">
            <v>FERR 743</v>
          </cell>
          <cell r="B634" t="str">
            <v xml:space="preserve">UNIDAD CONDESADORA PARA CUARTO DE CONGELACIÓN A UBICAR EN LA PARTE EXTERIOR DEL CUARTO, CON COMPRESOR TIPO HERMÉTICO-INTEMPERIE, TRIFÁSICO A 208 V A  60 HZ, CONDENSADOR FABRICADO EN TUBERÍA DE COBRE Y LAMINILLAS DE ALUMINIO PARA LA TRANSFERENCIA DE CALOR CON MOTOR ELÉCTRICO Y ASPA DE ALUMINIO, PROTECTOR POR ALTA O BAJA PRESIÓN. INCLUYE VÁLVULAS DE SERVICIO Y FILTRO SECADOR, MONTADO SOBRE SOPORTE METÁLICO Y SOPORTADO EN CAUCHOS AMORTIGUADORES DE VIBRACIÓN. REFRIGERANTE 507 ECOLÓGICO O SIMILAR. </v>
          </cell>
          <cell r="C634" t="str">
            <v xml:space="preserve">UND </v>
          </cell>
          <cell r="D634">
            <v>15900000</v>
          </cell>
        </row>
        <row r="635">
          <cell r="A635" t="str">
            <v>FERR 744</v>
          </cell>
          <cell r="B635" t="str">
            <v>UNIDAD EVAPORADORA. DIFUSOR CON MOTOR ELÉCTRICO, A UBICAR DENTRO DEL CUARTO FRÍO. FABRICADO EN TUBERÍA DE COBRE, LÁMINAS DE ALUMINIO Y CUBIERTA EN LÁMINA GALVANIZADA PINTADA ELECTROSTÁTICAMENTE, VÁLVULA DE EXPANSIÓN TIPO TERMOSTÁTICO. VENTILACIÓN POR MEDIO DE MOTORES DE 34 WATTIOS Y ASPAS EN ALUMINIO. CON RESISTENCIAS PARA DESCONGELACIÓN AUTOMÁTICA PROGRAMADA.</v>
          </cell>
          <cell r="C635" t="str">
            <v>UND</v>
          </cell>
          <cell r="D635">
            <v>8781624</v>
          </cell>
        </row>
        <row r="636">
          <cell r="A636" t="str">
            <v>FERR 745</v>
          </cell>
          <cell r="B636" t="str">
            <v>TABLERO DE CONTROL O COFRE FABRICADO EN LÁMINA DE ACERO INOXIDABLE EN CALIBRE 22 COMO MÍNIMO, PINTADO ELECTROSTÁTICAMENTE, CON LUCES INDICADORAS DE FUNCIONAMIENTO, CONTACTOR DE BOBINA Y RELÉ TÉRMICO  PARA PROTECCIÓN DE LA UNIDAD CONGELADORA O DE CONSERVACIÓN, CONTACTOR MANEJO DE VENTILADORES, LUCES PILOTO PARA LA INDICACIÓN DE TRABAJO O PARADA, INTERRUPTOR DE ENCENDIDO Y APAGADO DEL CUARTO, CONTROL TERMOSTÁTICO DIGITAL, PARA LAS DIFERENTES FUNCIONES DEL EQUIPO Y PROTECTOR DE FASES.</v>
          </cell>
          <cell r="C636" t="str">
            <v xml:space="preserve">UND </v>
          </cell>
          <cell r="D636">
            <v>8205002</v>
          </cell>
        </row>
        <row r="637">
          <cell r="A637" t="str">
            <v>FERR 746</v>
          </cell>
          <cell r="B637" t="str">
            <v>TERMOSTATO DEL CUARTO DE REFRIGERACIÓN O CONGELACIÓN PARA CONTROL DE TEMPERATURA DE TRABAJO ENTRE  +2° C Y  +4° C.</v>
          </cell>
          <cell r="C637" t="str">
            <v>UND</v>
          </cell>
          <cell r="D637">
            <v>560874</v>
          </cell>
        </row>
        <row r="638">
          <cell r="A638" t="str">
            <v>FERR 747</v>
          </cell>
          <cell r="B638" t="str">
            <v>TERMOSTATO  DEL CUARTO DE CONGELACIÓN PARA CONTROL DE TEMPERATURA DE TRABAJO ENTRE  -12° C Y  -15° C.</v>
          </cell>
          <cell r="C638" t="str">
            <v>UND</v>
          </cell>
          <cell r="D638">
            <v>540000</v>
          </cell>
        </row>
        <row r="639">
          <cell r="A639" t="str">
            <v>FERR 748</v>
          </cell>
          <cell r="B639" t="str">
            <v>CORTINA PLÁSTICA EN THERMO FILM  TRASLAPADA PARA DISMINUIR EL INTERCAMBIO DE CALOR CON EL EXTERIOR CUANDO LA PUERTA ESTÉ ABIERTA. DIMENSIONES APROXIMADAS DE 1 ANCHO X 2 DE ALTURA</v>
          </cell>
          <cell r="C639" t="str">
            <v xml:space="preserve">UND </v>
          </cell>
          <cell r="D639">
            <v>538500</v>
          </cell>
        </row>
        <row r="640">
          <cell r="A640" t="str">
            <v>FERR 749</v>
          </cell>
          <cell r="B640" t="str">
            <v>CAMPANA, Extractora de humos, olores y vapores, construida en acero inoxidable tipo 430  calibre 18 - 20, dimensiones aproximadas 5*1,10*,60</v>
          </cell>
          <cell r="C640" t="str">
            <v>UND</v>
          </cell>
          <cell r="D640">
            <v>17396619</v>
          </cell>
        </row>
        <row r="641">
          <cell r="A641" t="str">
            <v>FERR 750</v>
          </cell>
          <cell r="B641" t="str">
            <v>VENTILADOR, de tipo centrifugo en aluminio para instalar directamente encima de la ductería y sellado herméticamente. Los materiales y acabados de los ventiladores deben ser para trabajo a la intemperie, su cubierta externa debe impedir la entrada de lluvia y  de solidos extraños, el  motor empleado debe ser  trifásico. El sistema de acople del motor a la estructura del ventilador debe limitar el nivel sonoro y la vibración que se pueda trasladar a la estructura del conjunto. 28" 4hp</v>
          </cell>
          <cell r="C641" t="str">
            <v>UND</v>
          </cell>
          <cell r="D641">
            <v>16084279</v>
          </cell>
        </row>
        <row r="642">
          <cell r="A642" t="str">
            <v>FERR 751</v>
          </cell>
          <cell r="B642" t="str">
            <v>ARRANCADOR O GUARDAMOTOR para protección del motor del extractor, trifásico con capacidad de 4.0 HP con caja o cofre. Se hará con un contactor provisto al menos con  botones que accionan adecuadamente las funciones de arranque y parada del motor,  protegido contra sobrecorrientes por un relé térmico, el arrancador debe instalarse  próximo a la zona de la campana y debe ser de fácil acceso para operar el sistema cuando se requiera.</v>
          </cell>
          <cell r="C642" t="str">
            <v>UND</v>
          </cell>
          <cell r="D642">
            <v>1212822</v>
          </cell>
        </row>
        <row r="643">
          <cell r="A643" t="str">
            <v>FERR 752</v>
          </cell>
          <cell r="B643" t="str">
            <v>VENTANAS EN ALUMINIO TIPO GUILLOTINA CON MONTANTE FIJO CON PARTE SUPERIOR EN LAMINA MICROPERFORADA EN ACERO INOXIDABLE Y HOJAS DE ACRILICO TRANSPARENTE DE 4 MMINC INSTALACION</v>
          </cell>
          <cell r="C643" t="str">
            <v>ML</v>
          </cell>
          <cell r="D643"/>
        </row>
        <row r="644">
          <cell r="A644" t="str">
            <v>FERR 753</v>
          </cell>
          <cell r="B644" t="str">
            <v>SUMINISTRO E INSTALACIÓN DE CASETAS DE 0,80 X 0,80 X 0,90 PARA PROTECCIÓN DE MOTORES EN LÁMINA CALIBRE 18, ÁNGULOS DE SOPORTE Y ESTRUCTURA, MÁS MALLA EXPANDIDA PARA PERMITIR AIREACIÓN, PINTADAS CON ANTOCORROSIVO Y ESMALTE, (INCLUYE CERRADURA, MATERIALES Y MANO DE OBRA)</v>
          </cell>
          <cell r="C644" t="str">
            <v>UND</v>
          </cell>
          <cell r="D644"/>
        </row>
        <row r="645">
          <cell r="A645" t="str">
            <v>FERR 754</v>
          </cell>
          <cell r="B645" t="str">
            <v>SUMINISTRO E INSTALACION DE GRIFERIA PARA LAVAMANOS INSTITUCIONAL DE SENSOR DOLPHIN</v>
          </cell>
          <cell r="C645" t="str">
            <v>UND</v>
          </cell>
          <cell r="D645"/>
        </row>
        <row r="646">
          <cell r="A646" t="str">
            <v>FERR 755</v>
          </cell>
          <cell r="B646" t="str">
            <v>SUMINISTRO E INSTALACION BORDILLO A 80 PRECIO OFERTA 2019 ITEM 20,1,16</v>
          </cell>
          <cell r="C646" t="str">
            <v>ML</v>
          </cell>
          <cell r="D646">
            <v>55523</v>
          </cell>
        </row>
        <row r="647">
          <cell r="A647" t="str">
            <v>FERR 756</v>
          </cell>
          <cell r="B647" t="str">
            <v>SUMINISTRO E INTALACION DE GUARDAPOLVO PARA PUERTA EN VINILO</v>
          </cell>
          <cell r="C647" t="str">
            <v>ML</v>
          </cell>
          <cell r="D647"/>
        </row>
        <row r="648">
          <cell r="A648" t="str">
            <v>FERR 757</v>
          </cell>
          <cell r="B648" t="str">
            <v>SUMINISTRO E INSTALACION DE SELLO PARA JUNTAS CONSTRUCTIVAS CON MAPEBAND TPE 325mm INCLUYE ESCARIFICACIÓN Y ADHESIVO</v>
          </cell>
          <cell r="C648" t="str">
            <v>ML</v>
          </cell>
          <cell r="D648">
            <v>385384</v>
          </cell>
        </row>
        <row r="649">
          <cell r="A649" t="str">
            <v>FERR 758</v>
          </cell>
          <cell r="B649" t="str">
            <v>SUMINISTRO E INSTALACION DE BARANDA SEGÚN DISEÑO EN TUBO RECTANGULAR DE 2"*1/2" CAL 16 CON PARALES A CADA 1.5m APROX EN PLATINA DE 2" CAL 1/2" DE CONEXIÓN A PISO,  TERMINADO EN PINTURA ELECTROSTATICA</v>
          </cell>
          <cell r="C649" t="str">
            <v>ml</v>
          </cell>
          <cell r="D649">
            <v>506250</v>
          </cell>
        </row>
        <row r="650">
          <cell r="A650" t="str">
            <v>FERR 759</v>
          </cell>
          <cell r="B650" t="str">
            <v>SELLALON GRIS 1/2"</v>
          </cell>
          <cell r="C650" t="str">
            <v>ML</v>
          </cell>
          <cell r="D650">
            <v>850</v>
          </cell>
        </row>
        <row r="651">
          <cell r="A651" t="str">
            <v>FERR 760</v>
          </cell>
          <cell r="B651" t="str">
            <v>CATALIZADOR PARA PINTURA EPOXICA</v>
          </cell>
          <cell r="C651" t="str">
            <v>GALON</v>
          </cell>
          <cell r="D651">
            <v>145000</v>
          </cell>
        </row>
        <row r="652">
          <cell r="A652" t="str">
            <v>FERR 761</v>
          </cell>
          <cell r="B652" t="str">
            <v>SIKA TOP 121 MONOCOMPONENTE</v>
          </cell>
          <cell r="C652" t="str">
            <v>KG</v>
          </cell>
          <cell r="D652">
            <v>10756</v>
          </cell>
        </row>
        <row r="653">
          <cell r="A653" t="str">
            <v>FERR 762</v>
          </cell>
          <cell r="B653" t="str">
            <v>SUMINISTRO E INSTALACION PUERTA EN PERFIL TUBULAR COLD ROLLED 4"*1 1/2" CALIBRE 16, VIDRIO CRUDO LAMINADO 4+4, SILLAR EN ALUMINIO 175, PISAVIDRIO 414, MARCO EN PERFIL TUBULAR COLD ROLLED 2" CALIBRE 16", PIVOTES ESQUINEROS EN VARILLA DE 1/2" *5 cms  INCLUYE MANIJA EN ACERO INOXIDABLE 3/4" LARGO 30cm  Y CERRADURA TIPO MARIPOSA</v>
          </cell>
          <cell r="C653" t="str">
            <v>M2</v>
          </cell>
          <cell r="D653">
            <v>534600</v>
          </cell>
        </row>
        <row r="654">
          <cell r="A654" t="str">
            <v>FERR 763</v>
          </cell>
          <cell r="B654" t="str">
            <v>SUMINISTRO E INSTALACION PUERTA ENTAMBORADA EN LAMINA COLD ROLLED CALIBRE 18, MARCO METALICO EN 8mm EN LAMINA COLD ROLLED CAL 18, INCLUYE  INCLUYE  MANIJA EN ACERO INOXIDABLE 3/4" LARGO 30cm  Y CERRADURA TIPO MARIPOSA</v>
          </cell>
          <cell r="C654" t="str">
            <v>M2</v>
          </cell>
          <cell r="D654">
            <v>601600</v>
          </cell>
        </row>
        <row r="655">
          <cell r="A655" t="str">
            <v>FERR 764</v>
          </cell>
          <cell r="B655" t="str">
            <v>PUERTA PERSIANA EN LAMINA COLD ROLLED CALIBRE 18, MARCO METALICO EN 8mm EN LAMINA COLD ROLLED CAL 18, INCLUYE  INCLUYE  MANIJA EN ACERO INOXIDABLE 3/4" LARGO 30cm  Y CERRADURA TIPO MARIPOSA</v>
          </cell>
          <cell r="C655" t="str">
            <v>M2</v>
          </cell>
          <cell r="D655">
            <v>611000</v>
          </cell>
        </row>
        <row r="656">
          <cell r="A656" t="str">
            <v>FERR 765</v>
          </cell>
          <cell r="B656" t="str">
            <v>PERFORACION HORIZONTAL DIRIGIDA INSTALACION TUBERIA SANITARIA NOVAFORT 8"</v>
          </cell>
          <cell r="C656" t="str">
            <v>ML</v>
          </cell>
          <cell r="D656">
            <v>2000000</v>
          </cell>
        </row>
        <row r="657">
          <cell r="A657" t="str">
            <v>FERR 766</v>
          </cell>
          <cell r="B657" t="str">
            <v>PERFORACION HORIZONTAL DIRIGIDA INSTALACION TUBERIA PLUVIAL NOVAFORT 16"</v>
          </cell>
          <cell r="C657" t="str">
            <v>ML</v>
          </cell>
          <cell r="D657">
            <v>2500000</v>
          </cell>
        </row>
        <row r="658">
          <cell r="A658" t="str">
            <v>FERR 767</v>
          </cell>
          <cell r="B658" t="str">
            <v xml:space="preserve">VIDEO DIRIGIDO DE INSPECCION DE REDES </v>
          </cell>
          <cell r="C658" t="str">
            <v>UND</v>
          </cell>
          <cell r="D658">
            <v>2000000</v>
          </cell>
        </row>
        <row r="659">
          <cell r="A659" t="str">
            <v>FERR 768</v>
          </cell>
          <cell r="B659" t="str">
            <v>MEDIA CAÑA EN GRANITO PRECIO OFERTA 2019 ITEM 10,3,12</v>
          </cell>
          <cell r="C659" t="str">
            <v>ML</v>
          </cell>
          <cell r="D659">
            <v>48672</v>
          </cell>
        </row>
        <row r="660">
          <cell r="A660" t="str">
            <v>FERR 769</v>
          </cell>
          <cell r="B660" t="str">
            <v>APLICACIÓN PINTURA EPOXICA PRECIO OFERTA 2019 ITEM 18,4,9</v>
          </cell>
          <cell r="C660" t="str">
            <v>M2</v>
          </cell>
          <cell r="D660">
            <v>17384</v>
          </cell>
        </row>
        <row r="661">
          <cell r="A661" t="str">
            <v>FERR 770</v>
          </cell>
          <cell r="B661" t="str">
            <v xml:space="preserve">ACCESO PARA ASCENSORES CON BASE DE 12 CM EN MADERA, 45 CM EN MDF-RH, Y LA PARTE SUPERIOR MDF 1,5CM, TERMINADO CON BARNIZ A BASE DE POLIURETANO ANTIFLAMA RETARDANTE AL FUEGO,  SOPORTADO CON ESTRUCTURA METALICA HORIZONTAL Y VERTICAL EN TUBO 5*5 COLL ROLEDCON ANTICORROSIVO Y PINTURA </v>
          </cell>
          <cell r="C661" t="str">
            <v>UND</v>
          </cell>
          <cell r="D661">
            <v>3800000</v>
          </cell>
        </row>
        <row r="662">
          <cell r="A662" t="str">
            <v>FERR 771</v>
          </cell>
          <cell r="B662" t="str">
            <v xml:space="preserve">GEOMALLA BIAXIAL BX 20/20 </v>
          </cell>
          <cell r="C662" t="str">
            <v>M2</v>
          </cell>
          <cell r="D662">
            <v>13913.48</v>
          </cell>
        </row>
        <row r="663">
          <cell r="A663" t="str">
            <v>FERR 772</v>
          </cell>
          <cell r="B663" t="str">
            <v>arena de rio (negra)</v>
          </cell>
          <cell r="C663" t="str">
            <v>m3</v>
          </cell>
          <cell r="D663">
            <v>180000</v>
          </cell>
        </row>
        <row r="664">
          <cell r="A664" t="str">
            <v>FERR 773</v>
          </cell>
          <cell r="B664" t="str">
            <v>material triturado 1"</v>
          </cell>
          <cell r="C664" t="str">
            <v>m3</v>
          </cell>
          <cell r="D664">
            <v>118000</v>
          </cell>
        </row>
        <row r="665">
          <cell r="A665" t="str">
            <v>FERR 774</v>
          </cell>
          <cell r="B665" t="str">
            <v>Sika Fiber Ad o similar</v>
          </cell>
          <cell r="C665" t="str">
            <v>kg</v>
          </cell>
          <cell r="D665">
            <v>44905</v>
          </cell>
        </row>
        <row r="666">
          <cell r="A666" t="str">
            <v>FERR 775</v>
          </cell>
          <cell r="B666" t="str">
            <v>SUMINISTRO Y RIEGO DE IMPRIMACION ASFALTICA</v>
          </cell>
          <cell r="C666" t="str">
            <v>M2</v>
          </cell>
          <cell r="D666">
            <v>1904</v>
          </cell>
        </row>
        <row r="667">
          <cell r="A667" t="str">
            <v>FERR 776</v>
          </cell>
          <cell r="B667" t="str">
            <v xml:space="preserve">SUMINISTRO Y APLICACIÓN RODADURA ASFALTICA MDC 10 Eprom=6cm </v>
          </cell>
          <cell r="C667" t="str">
            <v>M2</v>
          </cell>
          <cell r="D667">
            <v>60200</v>
          </cell>
        </row>
        <row r="668">
          <cell r="A668" t="str">
            <v>FERR 777</v>
          </cell>
          <cell r="B668" t="str">
            <v>SUMINISTRO E INSTALACION DE ELEMENTOS DE PROTECCION  TIPO REJA EN TUBO RECTANGULAR 50*50*3 EN ACERO COLD ROLLED SEPARADOS CADA 15cm H=3,5m, TERMINADO CON PINTURA ELECTROSTATICA,PARA EL VACIO GENERADO POR LA ESCALERA EXTERIOR TIPO  4 SEGÚN DISEÑO</v>
          </cell>
          <cell r="C668" t="str">
            <v>ML</v>
          </cell>
          <cell r="D668">
            <v>623750</v>
          </cell>
        </row>
        <row r="669">
          <cell r="A669" t="str">
            <v>FERR 778</v>
          </cell>
          <cell r="B669" t="str">
            <v>FABRICACION E INSTALACION DE MARQUESINA EN TUBO METALICO DE 100*50*40mm SEGÚN DISEÑO, TERMINADO EN PINTURA ELECTROSTATICA CON PLATINAS Y ANCLAJES A VIGAS DE CONCRETO E INSTALACION DE VIDRIO TEMPLADO LAMINADO COOL LITE 167 6+4 CON PERFILERIA EN ALUMINIO COLOR NEGRO 1103 Y 1101 CON VIDRIOS A TOPE EN SENTIDO TRANSVERSAL, LA PERFILERIA SE ANCLARA A LA METALICA EXISTENTE CON ACCESORIOS QUE SE REQUIERAN PARA SU CORRECTA INSTALACION</v>
          </cell>
          <cell r="C669" t="str">
            <v>M2</v>
          </cell>
          <cell r="D669">
            <v>1758454</v>
          </cell>
        </row>
        <row r="670">
          <cell r="A670" t="str">
            <v>FERR 779</v>
          </cell>
          <cell r="B670" t="str">
            <v>CUBIERTA TIPO SANDWICH STANDING SEAM CALIBRE 26 REPINTADO CON AISLAMIENTO EN POLIURETANO DE 38mm INCLUYE CLIPS Y TORNILLOS</v>
          </cell>
          <cell r="C670" t="str">
            <v>M2</v>
          </cell>
          <cell r="D670">
            <v>157675</v>
          </cell>
        </row>
        <row r="671">
          <cell r="A671" t="str">
            <v>FERR 780</v>
          </cell>
          <cell r="B671" t="str">
            <v>REMATE CUBIERTA TIPO SANDWICH DESARROLLO MAX 60cm</v>
          </cell>
          <cell r="C671" t="str">
            <v>ML</v>
          </cell>
          <cell r="D671">
            <v>24395</v>
          </cell>
        </row>
        <row r="672">
          <cell r="A672" t="str">
            <v>FERR 781</v>
          </cell>
          <cell r="B672" t="str">
            <v>CONSTRUCCION PAISAJISMO COLEGIO PORVENIR INCLUYE TIPOLOGIAS TP3, TP2B, TP4, TP1A, TP1B, TP2A, UREA; TIERRA NEGRA Y CAL; CASCARILLA; GALLINAZA; TRASIEGO;TUTOR MANO DE OBRA SIEMBRA Y EXCAVACION DE ARBOLES Y TRANSPORTE DE ACUERDO A AREAS Y CANTIDADES DE ESPECIES ENTREGADAS EN DISEÑO POR CONSULTORIA</v>
          </cell>
          <cell r="C672" t="str">
            <v>M2</v>
          </cell>
          <cell r="D672">
            <v>161852.81889485166</v>
          </cell>
        </row>
        <row r="673">
          <cell r="A673" t="str">
            <v>FERR 782</v>
          </cell>
          <cell r="B673" t="str">
            <v>CIELO RASO EN PVC TIPO PESADO (muro) LAMINA ( 0,30*5,95)</v>
          </cell>
          <cell r="C673" t="str">
            <v>UND</v>
          </cell>
          <cell r="D673">
            <v>114500</v>
          </cell>
        </row>
        <row r="674">
          <cell r="A674" t="str">
            <v>FERR 783</v>
          </cell>
          <cell r="B674" t="str">
            <v xml:space="preserve">EXTRACCION DE NUCLEOS PASANTES EN PLACAS DE CONCRETO, Diam 1 1/2"- 2 1/2" </v>
          </cell>
          <cell r="C674" t="str">
            <v>cm</v>
          </cell>
          <cell r="D674">
            <v>8330</v>
          </cell>
        </row>
        <row r="675">
          <cell r="A675" t="str">
            <v>FERR 784</v>
          </cell>
          <cell r="B675" t="str">
            <v xml:space="preserve">EXTRACCION DE NUCLEOS PASANTES EN PLACAS DE CONCRETO, Diam 3"- 5" </v>
          </cell>
          <cell r="C675" t="str">
            <v>cm</v>
          </cell>
          <cell r="D675">
            <v>9520</v>
          </cell>
        </row>
        <row r="676">
          <cell r="A676" t="str">
            <v>FERR 785</v>
          </cell>
          <cell r="B676" t="str">
            <v xml:space="preserve">SUMINISTRO E INSTALACION DIVISION DE BAÑO A PISO 2000 mm EN ACERO INOXIDABLE CALIBRE 20 SATINADO CON PUERTAS Y TABIQUES EN ALTURA 1850 mm AISI SAE 304, INCLUYE CERROJOS, PERCHEROS, PARALES, ALTURA DE 2000 mm, DIVISONES DE ORINAL DE 0,96*0,6m ELABORADAS EN LAMINA CONFORMANDO PANEL TIPO SANDWICH TAPA INTERNA Y EXTERNA, ESTRUCTURA INTERNA CON POLIESTIRENO EXPANDIDO CON 25mm DE ESPESOR, DENSIDAD DE 35KG/m3, conformadas por estructura en tubo cuadrado de 1"y omegas en acero inoxidable AISI SEA 304 calibre 18 </v>
          </cell>
          <cell r="C676" t="str">
            <v>M2</v>
          </cell>
          <cell r="D676">
            <v>963900</v>
          </cell>
        </row>
        <row r="677">
          <cell r="A677" t="str">
            <v>FERR 786</v>
          </cell>
          <cell r="B677" t="str">
            <v xml:space="preserve">SUMINISTRO E INSTALACION DE PISO EN VINILO TIPO ROLLO HETEROGENEO CALIBRE 3.4mm ALTO TRAFICO, ANTIBACTERIAL, INCLUYE GUARDAESCOBA DE VINILO H:7.5mm Y RINCONERAS </v>
          </cell>
          <cell r="C677" t="str">
            <v>M2</v>
          </cell>
          <cell r="D677">
            <v>184594</v>
          </cell>
        </row>
        <row r="678">
          <cell r="A678" t="str">
            <v>FERR 787</v>
          </cell>
          <cell r="B678" t="str">
            <v>FABRICACION E INSTALACION DE BANDEJA EN LAMINA GALVANIZADA CAL 16 DIM: 70-100cm DE ANCHO * 200/205cm DE LARGO, ACABADO CON PINTURA ELECTROSTATICA COLOR NEGRO MATE POR LA CARA EXTERIOR, INSTALADA CON CHAZOS DE 1/4" ANCLADOS A MAMPOSTERIA INCLUYE SELLOS EN SILICONA Y ELEMENTOS NECESARIOS PARA UNA CORRECTA INSTALACION</v>
          </cell>
          <cell r="C678" t="str">
            <v>UND</v>
          </cell>
          <cell r="D678">
            <v>880000</v>
          </cell>
        </row>
        <row r="679">
          <cell r="A679" t="str">
            <v>FERR 788</v>
          </cell>
          <cell r="B679" t="str">
            <v>S-I PERSIANA EN TIPO REJILLA. LAMA ALN -315 MARCO PERSIANA ALN -185 ADAPTADOR SERIE 8025, TUBULAR SOPORTE ALN 1101 EN SENTIDO VERTICAL, INCLUYE INSTALACION DE TODO EL SISTEMA</v>
          </cell>
          <cell r="C679" t="str">
            <v>M2</v>
          </cell>
          <cell r="D679">
            <v>695000</v>
          </cell>
        </row>
        <row r="680">
          <cell r="A680" t="str">
            <v>FERR 789</v>
          </cell>
          <cell r="B680" t="str">
            <v xml:space="preserve">PANEL ARKOPAL TOP PC 10mm 0,6*11,80m INCLUYE CONECTORES, PLATINAS, U DE REMATE Y CINTA MICROPERFORADA </v>
          </cell>
          <cell r="C680" t="str">
            <v>M2</v>
          </cell>
          <cell r="D680">
            <v>184281.56</v>
          </cell>
        </row>
        <row r="681">
          <cell r="A681" t="str">
            <v>FERR 790</v>
          </cell>
          <cell r="B681" t="str">
            <v>S-I PUERTA CORREDERA ENLAMINA COLD ROLED CAL 16 PARA CONEXIÓN ENTRE BLOQUES CON RIELES DE CORREDERA Y GUIAS SUPERIORES SEGÚN DISEÑO</v>
          </cell>
          <cell r="C681" t="str">
            <v>M2</v>
          </cell>
          <cell r="D681">
            <v>700000</v>
          </cell>
        </row>
        <row r="682">
          <cell r="A682" t="str">
            <v>FERR 791</v>
          </cell>
          <cell r="B682" t="str">
            <v>S-I MONTANTE ESTRUCTURAL (SOPORTE SUPERIOR PARA GUIA DE PUERTA) FABRICADO EN TUBO DE 12*12 Y PERLIN DE 12*6 1.10 DE ALTO</v>
          </cell>
          <cell r="C682" t="str">
            <v>M2</v>
          </cell>
          <cell r="D682">
            <v>800000</v>
          </cell>
        </row>
        <row r="683">
          <cell r="A683" t="str">
            <v>FERR 792</v>
          </cell>
          <cell r="B683" t="str">
            <v>LAMINA ALVEOLAR PESADA PC 10mm COLOR BRONCE 2,1*11,80m INCLUYE CONECTOR OMEGA, HCP, U DE REMATE ALUMINIO ANODIZADO Y CINTA MICROPERFORADA</v>
          </cell>
          <cell r="C683" t="str">
            <v>M2</v>
          </cell>
          <cell r="D683">
            <v>116474.02</v>
          </cell>
        </row>
        <row r="684">
          <cell r="A684" t="str">
            <v>FERR 793</v>
          </cell>
          <cell r="B684" t="str">
            <v>S-I VENTANA EN TUBO DE ALUMINIO 10*4 SEPARADOS CADA 50 cm COLOR NEGRO SEGÚN DISEÑO EN PLANOS</v>
          </cell>
          <cell r="C684" t="str">
            <v>M2</v>
          </cell>
          <cell r="D684">
            <v>262500</v>
          </cell>
        </row>
        <row r="685">
          <cell r="A685" t="str">
            <v>FERR 794</v>
          </cell>
          <cell r="B685" t="str">
            <v>SUMINISTRO E INSTALACION DE ELEMENTO DE PROTECCION EN TUBO RECTANGULAR 50*50*3 EN ACERO COLD ROLLED SEPARADOS 15cm entre ejes H=3,5m, TERMINADO CON PINTURA ELECTROSTATICA,ANCLADA A ELEMENTOS DE CONCRETO, PARA EL VACIO GENERADO POR LA ESCALERA EXTERIOR TIPO  4 SEGÚN DISEÑO</v>
          </cell>
          <cell r="C685" t="str">
            <v>M2</v>
          </cell>
          <cell r="D685">
            <v>623750</v>
          </cell>
        </row>
        <row r="686">
          <cell r="A686" t="str">
            <v>FERR 795</v>
          </cell>
          <cell r="B686" t="str">
            <v>TORNILLO GRADO 8 DE 5/8" *12"</v>
          </cell>
          <cell r="C686" t="str">
            <v>UND</v>
          </cell>
          <cell r="D686">
            <v>21420</v>
          </cell>
        </row>
        <row r="687">
          <cell r="A687" t="str">
            <v>FERR 796</v>
          </cell>
          <cell r="B687" t="str">
            <v>TUERCA 5/8" GRADO 5 2H</v>
          </cell>
          <cell r="C687" t="str">
            <v>UND</v>
          </cell>
          <cell r="D687">
            <v>2142</v>
          </cell>
        </row>
        <row r="688">
          <cell r="A688" t="str">
            <v>FERR 797</v>
          </cell>
          <cell r="B688" t="str">
            <v>arandela tipo industrial 5/8"*2 1/2"</v>
          </cell>
          <cell r="C688" t="str">
            <v>UND</v>
          </cell>
          <cell r="D688">
            <v>5117</v>
          </cell>
        </row>
        <row r="689">
          <cell r="A689" t="str">
            <v>FERR 798</v>
          </cell>
          <cell r="B689" t="str">
            <v>tornillo grado 8 de 1/2" *8"</v>
          </cell>
          <cell r="C689" t="str">
            <v>und</v>
          </cell>
          <cell r="D689">
            <v>9520</v>
          </cell>
        </row>
        <row r="690">
          <cell r="A690" t="str">
            <v>FERR 799</v>
          </cell>
          <cell r="B690" t="str">
            <v>tuerca grado 5 negra en 2h de 1/2"</v>
          </cell>
          <cell r="C690" t="str">
            <v>und</v>
          </cell>
          <cell r="D690">
            <v>1190</v>
          </cell>
        </row>
        <row r="691">
          <cell r="A691" t="str">
            <v>FERR 800</v>
          </cell>
          <cell r="B691" t="str">
            <v>arandela tipo industrial amarilla 1/2"*2 1/2"</v>
          </cell>
          <cell r="C691" t="str">
            <v>und</v>
          </cell>
          <cell r="D691">
            <v>5117</v>
          </cell>
        </row>
        <row r="692">
          <cell r="A692" t="str">
            <v>FERR 801</v>
          </cell>
          <cell r="B692" t="str">
            <v>SUMINISTRO E INSTALACION MALLA DE CERRAMIENTO CONTRA IMPACTO 5m DE ALTURA FABRICADO EN TUBO GALVANIZADO DE 3" EN 2.5mm, CAMIS DE REFUERZO EN TUBO DE 4" EN 3mm, MARCOS EN ANGULO DE 1 1/2" CAL 18 CON REFUERZO DE VARILLA REDONDA LISA 3/4" DISTANCIADA CADA 140mmENTRE CENTROS, TRAVESAÑOS EN PLATINA HR DE 1-1/4"*1/8"CON PERFORACION CADA 140mm A EJES, CON DIAMETRO DE 20mm SEGUN DETALLE IDRD, SUMINISTRO E INSTALACION DE MARCOS SUPERIORES EN MALLA ESLABONADA GALVANIZADA CAL 10 CON HUECO 2-1/4" ENTRETEJIDA Y TEMPLADA PERIMETRALMENTE CON PLATINA HR DE 3/4"</v>
          </cell>
          <cell r="C692" t="str">
            <v>ML</v>
          </cell>
          <cell r="D692">
            <v>1729000</v>
          </cell>
        </row>
        <row r="693">
          <cell r="A693" t="str">
            <v>FERR 802</v>
          </cell>
          <cell r="B693" t="str">
            <v>FABRICACION DE CERRAMIENTO PERIMETRAL EN TUBO DE 100*50 EN 3mm TUBO SUPERIOR E INFERIOR Y VERTICALES CADA 15CM A EJE INCLUYE PUERTAS DE CORREDERA CON RIELES INFERIORES Y GUIAS SUPERIORES, PUERTAS DE BATIENTE CON BISAGRA INCLUYE SISTEMA DE CHUMASERA CON ANCLAJES NECESARIOS</v>
          </cell>
          <cell r="C693" t="str">
            <v>M2</v>
          </cell>
          <cell r="D693">
            <v>871000</v>
          </cell>
        </row>
        <row r="694">
          <cell r="A694" t="str">
            <v>FERR 803</v>
          </cell>
          <cell r="B694" t="str">
            <v>SUMINISTRO E INSTALACION ESTRUCTURA PARA SOPORTE DE CIELO RASO O MUROS EN MADERA CONFORMADA POR TUBO 5*5 CAL 16</v>
          </cell>
          <cell r="C694" t="str">
            <v>M2</v>
          </cell>
          <cell r="D694">
            <v>187850</v>
          </cell>
        </row>
        <row r="695">
          <cell r="A695" t="str">
            <v>FERR 804</v>
          </cell>
          <cell r="B695" t="str">
            <v>CABLE UTP CAT.6A CARRETE X 305 METROS MARCA AMP</v>
          </cell>
          <cell r="C695" t="str">
            <v>ML</v>
          </cell>
          <cell r="D695">
            <v>6269.5442622950823</v>
          </cell>
        </row>
        <row r="696">
          <cell r="A696" t="str">
            <v>FERR 805</v>
          </cell>
          <cell r="B696" t="str">
            <v>CABLE DE COBRE EXZHLLEN N.10 MARCA NEXANS</v>
          </cell>
          <cell r="C696" t="str">
            <v>ML</v>
          </cell>
          <cell r="D696">
            <v>5866.7</v>
          </cell>
        </row>
        <row r="697">
          <cell r="A697" t="str">
            <v>FERR 806</v>
          </cell>
          <cell r="B697" t="str">
            <v>S-I MESON  EN QUARTZONE  CON SALPICADERO Y NARIZ SEGÚN DETALLE ANEXO . INCLUYE ESTRUCTURA METÁLICA ANCLADA A MURO</v>
          </cell>
          <cell r="C697" t="str">
            <v>ML</v>
          </cell>
          <cell r="D697">
            <v>1610000</v>
          </cell>
        </row>
        <row r="698">
          <cell r="A698" t="str">
            <v>FERR 807</v>
          </cell>
          <cell r="B698" t="str">
            <v>SISTEMA DE PRESION CON VARIADOR ELECTRONICO DE VELOCIDAD POR BOMBA</v>
          </cell>
          <cell r="C698" t="str">
            <v>UND</v>
          </cell>
          <cell r="D698">
            <v>46053000</v>
          </cell>
        </row>
        <row r="699">
          <cell r="A699" t="str">
            <v>FERR 808</v>
          </cell>
          <cell r="B699" t="str">
            <v xml:space="preserve">GUARDAESCOBA (ZOCALO) INSTITUCIONAL BLANCO HUILA A;7cm </v>
          </cell>
          <cell r="C699" t="str">
            <v>ML</v>
          </cell>
          <cell r="D699">
            <v>26991.579999999998</v>
          </cell>
        </row>
        <row r="700">
          <cell r="A700" t="str">
            <v>FERR 809</v>
          </cell>
          <cell r="B700" t="str">
            <v>Asfalto en frio espesor en 2,5 cm en grava triturada 3/8, 1/4 asfalto liquido AC60/70 ecopetrol aditivos y reactivos EZ street</v>
          </cell>
          <cell r="C700" t="str">
            <v>M2</v>
          </cell>
          <cell r="D700">
            <v>78880</v>
          </cell>
        </row>
        <row r="701">
          <cell r="A701" t="str">
            <v>FERR 810</v>
          </cell>
          <cell r="B701" t="str">
            <v>ACIDO OXALICO PARA PISOS</v>
          </cell>
          <cell r="C701" t="str">
            <v>kg</v>
          </cell>
          <cell r="D701">
            <v>10900</v>
          </cell>
        </row>
        <row r="702">
          <cell r="A702" t="str">
            <v>FERR 811</v>
          </cell>
          <cell r="B702" t="str">
            <v xml:space="preserve">CERA POLIMERICA </v>
          </cell>
          <cell r="C702" t="str">
            <v>gal</v>
          </cell>
          <cell r="D702">
            <v>41980</v>
          </cell>
        </row>
        <row r="703">
          <cell r="A703" t="str">
            <v>FERR 812</v>
          </cell>
          <cell r="B703" t="str">
            <v>REJILLA PREFABRICADA EN CONCRETO PARA TRAFICO PEATONAL E=6 cm</v>
          </cell>
          <cell r="C703" t="str">
            <v>und</v>
          </cell>
          <cell r="D703">
            <v>40215</v>
          </cell>
        </row>
        <row r="704">
          <cell r="A704" t="str">
            <v>FERR 813</v>
          </cell>
          <cell r="B704" t="str">
            <v>EMULSION ASFALTICA DE ROPIMIENTO LENTO, DILUIDA EN AGUA APLICADA POR ASPERSION</v>
          </cell>
          <cell r="C704" t="str">
            <v>M2</v>
          </cell>
          <cell r="D704">
            <v>3300</v>
          </cell>
        </row>
        <row r="705">
          <cell r="A705" t="str">
            <v>FERR 814</v>
          </cell>
          <cell r="B705" t="str">
            <v>SELLO EMULSIONADO TIPO SLURRY (incluye emulsion, agua, arean, aditivos) aplicado mediante rasqueteado</v>
          </cell>
          <cell r="C705" t="str">
            <v>m2</v>
          </cell>
          <cell r="D705">
            <v>7200</v>
          </cell>
        </row>
        <row r="706">
          <cell r="A706" t="str">
            <v>FERR 815</v>
          </cell>
          <cell r="B706" t="str">
            <v>MATERIAL TRITURADO PARA CAPA FILTRANTE COMPUESTO POR GRAVA 1/2-1/4; PIEDRA TRITURADA 1 1/2" ESPESOR VARIABLE ENTRE 1 Y 7 cm</v>
          </cell>
          <cell r="C706" t="str">
            <v>M2</v>
          </cell>
          <cell r="D706">
            <v>23100</v>
          </cell>
        </row>
        <row r="707">
          <cell r="A707" t="str">
            <v>FERR 816</v>
          </cell>
          <cell r="B707" t="str">
            <v>CONCRETO MR 40 28 DIAS, GRAVA COMUN</v>
          </cell>
          <cell r="C707" t="str">
            <v>M3</v>
          </cell>
          <cell r="D707">
            <v>409846</v>
          </cell>
        </row>
        <row r="708">
          <cell r="A708" t="str">
            <v>FERR 817</v>
          </cell>
          <cell r="B708" t="str">
            <v>Cerramiento perimetral superior cancha sintetica ubicada en cubierta bl 2 en Nylon 2/10/90 estandar de alta resistencia impermeabilizada y proteccion uv cuadros 12*12 alt 3m,incluye guayas, tensores, perros y chasos</v>
          </cell>
          <cell r="C708" t="str">
            <v>m2</v>
          </cell>
          <cell r="D708">
            <v>11564</v>
          </cell>
        </row>
        <row r="709">
          <cell r="A709" t="str">
            <v>FERR 818</v>
          </cell>
          <cell r="B709" t="str">
            <v xml:space="preserve"> tapas en lamina cold roled para instalacion de aparatos electricos en puntos de ubicacion doble o triple terminadas en pintura al horno</v>
          </cell>
          <cell r="C709" t="str">
            <v>und</v>
          </cell>
          <cell r="D709">
            <v>60000</v>
          </cell>
        </row>
        <row r="710">
          <cell r="A710" t="str">
            <v>FERR 819</v>
          </cell>
          <cell r="B710" t="str">
            <v xml:space="preserve"> Lámina en acero inoxidable para acceso al ascensor en piso medidas según diseño</v>
          </cell>
          <cell r="C710" t="str">
            <v>und</v>
          </cell>
          <cell r="D710">
            <v>210000</v>
          </cell>
        </row>
        <row r="711">
          <cell r="A711" t="str">
            <v>FERR 820</v>
          </cell>
          <cell r="B711" t="str">
            <v>Suministro e instalación escotilla para acceso a cubierta del bl 1, en lamina cold rolled cal 16, angulo 1 1/2"*1/8",  tubo 100*40*2mm</v>
          </cell>
          <cell r="C711" t="str">
            <v>m2</v>
          </cell>
          <cell r="D711">
            <v>670000</v>
          </cell>
        </row>
        <row r="712">
          <cell r="A712" t="str">
            <v>FERR 821</v>
          </cell>
          <cell r="B712" t="str">
            <v>Suministro e instalación Cielo raso en panel liso aglomerado rh 15 mm color arena incluye tapas y tornilleria, no incluye estructura de soporte</v>
          </cell>
          <cell r="C712" t="str">
            <v>m2</v>
          </cell>
          <cell r="D712">
            <v>520400</v>
          </cell>
        </row>
        <row r="713">
          <cell r="A713" t="str">
            <v>FERR 822</v>
          </cell>
          <cell r="B713" t="str">
            <v xml:space="preserve">Silla para auditorio referencia CHEZ con espaldar modulada en madera de alta resistencia, y asiento en estructura metalica 3/4 cr cal 16,  suavizados con espuma inyectada de poliuretano flexible , forrada en paño escocia calidad unoxuno o sinteticos calidad proquinal,laterales e intermedios metalicos, terminales en poliuretano, y brazos en poliuretano pile integral, </v>
          </cell>
          <cell r="C713" t="str">
            <v>und</v>
          </cell>
          <cell r="D713">
            <v>504262</v>
          </cell>
        </row>
        <row r="714">
          <cell r="A714" t="str">
            <v>FERR 823</v>
          </cell>
          <cell r="B714" t="str">
            <v>contra espaldar en Lamina CR calibre 22 rebordeada y pintada en electrostatica color negro</v>
          </cell>
          <cell r="C714" t="str">
            <v>und</v>
          </cell>
          <cell r="D714">
            <v>66440</v>
          </cell>
        </row>
        <row r="715">
          <cell r="A715" t="str">
            <v>FERR 824</v>
          </cell>
          <cell r="B715" t="str">
            <v>Conjunto sifon lavamanos + acople</v>
          </cell>
          <cell r="C715" t="str">
            <v>und</v>
          </cell>
          <cell r="D715">
            <v>30250</v>
          </cell>
        </row>
        <row r="716">
          <cell r="A716" t="str">
            <v>FERR 825</v>
          </cell>
          <cell r="B716" t="str">
            <v>reducción sanitaria 2*1 1/2"</v>
          </cell>
          <cell r="C716" t="str">
            <v>und</v>
          </cell>
          <cell r="D716">
            <v>2900</v>
          </cell>
        </row>
        <row r="717">
          <cell r="A717" t="str">
            <v>FERR 826</v>
          </cell>
          <cell r="B717" t="str">
            <v>Puerta panel cal 16 de batiente según diseño</v>
          </cell>
          <cell r="C717" t="str">
            <v>m2</v>
          </cell>
          <cell r="D717">
            <v>675000</v>
          </cell>
        </row>
        <row r="718">
          <cell r="A718" t="str">
            <v>FERR 827</v>
          </cell>
          <cell r="B718" t="str">
            <v>S-I aplicación de pintura antifuego 2 caras</v>
          </cell>
          <cell r="C718" t="str">
            <v>m2</v>
          </cell>
          <cell r="D718">
            <v>500000</v>
          </cell>
        </row>
        <row r="719">
          <cell r="A719" t="str">
            <v>FERR 828</v>
          </cell>
          <cell r="B719" t="str">
            <v>Barra antipánico Marca Yale</v>
          </cell>
          <cell r="C719" t="str">
            <v>und</v>
          </cell>
          <cell r="D719">
            <v>900000</v>
          </cell>
        </row>
        <row r="720">
          <cell r="A720" t="str">
            <v>FERR 829</v>
          </cell>
          <cell r="B720" t="str">
            <v>Chapa exterior para barra antipánico marca Yale</v>
          </cell>
          <cell r="C720" t="str">
            <v>und</v>
          </cell>
          <cell r="D720">
            <v>281250</v>
          </cell>
        </row>
        <row r="721">
          <cell r="A721" t="str">
            <v>FERR 830</v>
          </cell>
          <cell r="B721" t="str">
            <v>Brazo hidraulico de 150kl marca Yale</v>
          </cell>
          <cell r="C721" t="str">
            <v>und</v>
          </cell>
          <cell r="D721">
            <v>416250</v>
          </cell>
        </row>
        <row r="722">
          <cell r="A722" t="str">
            <v>FERR 831</v>
          </cell>
          <cell r="B722" t="str">
            <v>Marco en lámina cal 16</v>
          </cell>
          <cell r="C722" t="str">
            <v>ml</v>
          </cell>
          <cell r="D722">
            <v>72000</v>
          </cell>
        </row>
        <row r="723">
          <cell r="A723" t="str">
            <v>FERR 832</v>
          </cell>
          <cell r="B723" t="str">
            <v>S-I Pintura antifuego cf-120 para marco en lamina cal 16</v>
          </cell>
          <cell r="C723" t="str">
            <v>ml</v>
          </cell>
          <cell r="D723">
            <v>150000</v>
          </cell>
        </row>
        <row r="724">
          <cell r="A724" t="str">
            <v>FERR 833</v>
          </cell>
          <cell r="B724" t="str">
            <v>Grama sintética Sofsport Nature Fifa Preference, detex 12000, altura de fibra 50mm, galga 5/8", peso total grama 2710g/m2, puntadas/m2 8820+/-3%, Base primaria en polipropileno, base secundaria, latex de alta resistencia, relleno en arena silice aprox 17kg/m2 y caucho granulado negro 9+/-1 kg/m2</v>
          </cell>
          <cell r="C724" t="str">
            <v>m2</v>
          </cell>
          <cell r="D724">
            <v>88200</v>
          </cell>
        </row>
        <row r="725">
          <cell r="A725" t="str">
            <v>FERR 834</v>
          </cell>
          <cell r="B725" t="str">
            <v xml:space="preserve">recubrimiento sintetico tipo Novaplay incluye capa emulsionada de nivelación, capa novaplay gris con arenas silices, capa novaplay color textura fina, capa novaplay color sintextura como superficie de contacto </v>
          </cell>
          <cell r="C725" t="str">
            <v>M2</v>
          </cell>
          <cell r="D725">
            <v>54000</v>
          </cell>
        </row>
        <row r="726">
          <cell r="A726" t="str">
            <v>FERR 835</v>
          </cell>
          <cell r="B726" t="str">
            <v>FABRICACION DE PUERTA CORREDERA PARA FACHADA CONEXION ENTRE BLOQUES EN LAMINA CALIBRE 16 MICROPERFORADA SEGUN DISEÑO DE FACHADA CON REFUERZOS PERIMETRALES, CON RIELES DE CORREDERA Y GUIAS SUPERIORES CON RODACHINAS EN ACERO Y RIELES EN ANGULO DE 1-1/2" X 3/16 SEGÚN DISEÑO. PINTURA: IGUAL A LA FACHADA</v>
          </cell>
          <cell r="C726" t="str">
            <v>M2</v>
          </cell>
          <cell r="D726">
            <v>900000</v>
          </cell>
        </row>
        <row r="727">
          <cell r="A727" t="str">
            <v>FERR 836</v>
          </cell>
          <cell r="B727" t="str">
            <v>Cubierta baños bloque 4 primer piso en lamina de superbord 6 mm en doble cara y tapas, con estructura perimetral en perfil pte 100*40*2 en intermedios en pte 100*40*1 ancladas a mamposteria con angulo 2" y chaso tipo cuña 3/8"*4", acabado con vinilo 2 manos</v>
          </cell>
          <cell r="C727" t="str">
            <v>M2</v>
          </cell>
          <cell r="D727">
            <v>355000</v>
          </cell>
        </row>
        <row r="728">
          <cell r="A728" t="str">
            <v>FERR 837</v>
          </cell>
          <cell r="B728"/>
          <cell r="C728"/>
          <cell r="D728"/>
        </row>
        <row r="729">
          <cell r="A729" t="str">
            <v>FERR 838</v>
          </cell>
          <cell r="B729"/>
          <cell r="C729"/>
          <cell r="D729"/>
        </row>
        <row r="730">
          <cell r="A730" t="str">
            <v>FERR 839</v>
          </cell>
          <cell r="B730"/>
          <cell r="C730"/>
          <cell r="D730"/>
        </row>
        <row r="731">
          <cell r="A731" t="str">
            <v>FERR 840</v>
          </cell>
          <cell r="B731"/>
          <cell r="C731"/>
          <cell r="D731"/>
        </row>
        <row r="732">
          <cell r="A732" t="str">
            <v>FERR 841</v>
          </cell>
          <cell r="B732"/>
          <cell r="C732"/>
          <cell r="D732"/>
        </row>
        <row r="733">
          <cell r="A733"/>
          <cell r="B733"/>
          <cell r="C733"/>
          <cell r="D733"/>
        </row>
        <row r="734">
          <cell r="A734"/>
          <cell r="B734" t="str">
            <v>ELECTRICOS</v>
          </cell>
          <cell r="C734"/>
          <cell r="D734"/>
        </row>
        <row r="735">
          <cell r="A735" t="str">
            <v>No</v>
          </cell>
          <cell r="B735" t="str">
            <v>DESCRIPCION</v>
          </cell>
          <cell r="C735" t="str">
            <v>und</v>
          </cell>
          <cell r="D735" t="str">
            <v>V. UNIT</v>
          </cell>
        </row>
        <row r="736">
          <cell r="A736" t="str">
            <v>elec 001</v>
          </cell>
          <cell r="B736" t="str">
            <v>ADAPTADOR TERMINAL CAMPANA CONDUIT 6"</v>
          </cell>
          <cell r="C736" t="str">
            <v>und</v>
          </cell>
          <cell r="D736">
            <v>0</v>
          </cell>
        </row>
        <row r="737">
          <cell r="A737" t="str">
            <v>elec 002</v>
          </cell>
          <cell r="B737" t="str">
            <v>Adaptador transformador 16 Vca - 40 VA</v>
          </cell>
          <cell r="C737" t="str">
            <v>und</v>
          </cell>
          <cell r="D737">
            <v>0</v>
          </cell>
        </row>
        <row r="738">
          <cell r="A738" t="str">
            <v>elec 003</v>
          </cell>
          <cell r="B738" t="str">
            <v>ALAMBRE NEGRO CAL 18</v>
          </cell>
          <cell r="C738" t="str">
            <v>Kg</v>
          </cell>
          <cell r="D738">
            <v>0</v>
          </cell>
        </row>
        <row r="739">
          <cell r="A739" t="str">
            <v>elec 004</v>
          </cell>
          <cell r="B739" t="str">
            <v>Alimentador trifasico en cable de COBRE 3#12 F+  #12 dT LSZH  (HFFR-LS Tipo CT) . Incluye terminales de ponchar, marcacion según codigo de colores y prueba de resistencia de aislamiento.</v>
          </cell>
          <cell r="C739" t="str">
            <v>ml</v>
          </cell>
          <cell r="D739">
            <v>0</v>
          </cell>
        </row>
        <row r="740">
          <cell r="A740" t="str">
            <v>elec 005</v>
          </cell>
          <cell r="B740" t="str">
            <v>Anunciador remoto, LCD 4x20 con LEDS y control color blanco. Marca EDWARDS Ref. RLCD-C</v>
          </cell>
          <cell r="C740" t="str">
            <v>und</v>
          </cell>
          <cell r="D740">
            <v>1231269.2</v>
          </cell>
        </row>
        <row r="741">
          <cell r="A741" t="str">
            <v>elec 006</v>
          </cell>
          <cell r="B741" t="str">
            <v>ARENA DE PEÑA</v>
          </cell>
          <cell r="C741" t="str">
            <v>M3</v>
          </cell>
          <cell r="D741">
            <v>0</v>
          </cell>
        </row>
        <row r="742">
          <cell r="A742" t="str">
            <v>elec 007</v>
          </cell>
          <cell r="B742" t="str">
            <v>AVISOS PARA BAJANTES, con la leyenda: En caso de luvia, tormenta eléctrica, las personas deben estar alejadas por lo menos cinco (5) metros de esta área.</v>
          </cell>
          <cell r="C742" t="str">
            <v>und</v>
          </cell>
          <cell r="D742">
            <v>68000</v>
          </cell>
        </row>
        <row r="743">
          <cell r="A743" t="str">
            <v>elec 008</v>
          </cell>
          <cell r="B743" t="str">
            <v>Bajante para conexion a sensor de humo en techo falso, EN Coraza Liquid Tight de 3/4 (Si aplica)</v>
          </cell>
          <cell r="C743" t="str">
            <v>ml</v>
          </cell>
          <cell r="D743">
            <v>0</v>
          </cell>
        </row>
        <row r="744">
          <cell r="A744" t="str">
            <v>elec 009</v>
          </cell>
          <cell r="B744" t="str">
            <v>BALA MOON GU10 REDONDA Bala tipo Downlight Redonda recesada escualizable para empotrar en cielo raso, cuerpo en aluminio inyectado. Fuente lumínica LED MR16 GU10. COLOR NEGRO. Vida util 50000 h, IRC 90, Voltaje de operación 120 V, IP 44, Potencia 6W, Flujo luminoso real 327 lm, Temperatura de color 4000 K, Eficacia 67 lm/W.</v>
          </cell>
          <cell r="C744" t="str">
            <v>und</v>
          </cell>
          <cell r="D744">
            <v>108233</v>
          </cell>
        </row>
        <row r="745">
          <cell r="A745" t="str">
            <v>elec 010</v>
          </cell>
          <cell r="B745" t="str">
            <v>Bandeja de fibra óptica deslizable 1 RU,
acepta 3 modulos snap in o cassettes, con
capacidad de hasta 36 puertos duplex LC   (8)</v>
          </cell>
          <cell r="C745" t="str">
            <v>und</v>
          </cell>
          <cell r="D745">
            <v>710000</v>
          </cell>
        </row>
        <row r="746">
          <cell r="A746" t="str">
            <v>elec 011</v>
          </cell>
          <cell r="B746" t="str">
            <v xml:space="preserve">Bandeja portacable tipo canastilla de 100mm x 54mm  con accesorios de unión, derivación y montaje. </v>
          </cell>
          <cell r="C746" t="str">
            <v>ml</v>
          </cell>
          <cell r="D746">
            <v>0</v>
          </cell>
        </row>
        <row r="747">
          <cell r="A747" t="str">
            <v>elec 012</v>
          </cell>
          <cell r="B747" t="str">
            <v xml:space="preserve">Bandeja portacable tipo canastilla de 200mm x 54mm  con accesorios de unión, derivación y montaje. </v>
          </cell>
          <cell r="C747" t="str">
            <v>ml</v>
          </cell>
          <cell r="D747">
            <v>39800</v>
          </cell>
        </row>
        <row r="748">
          <cell r="A748" t="str">
            <v>elec 013</v>
          </cell>
          <cell r="B748" t="str">
            <v xml:space="preserve">Bandeja portacable tipo canastilla de 300mm x 54mm con accesorios de unión, derivación y montaje. </v>
          </cell>
          <cell r="C748" t="str">
            <v>ml</v>
          </cell>
          <cell r="D748">
            <v>0</v>
          </cell>
        </row>
        <row r="749">
          <cell r="A749" t="str">
            <v>elec 014</v>
          </cell>
          <cell r="B749" t="str">
            <v xml:space="preserve">Bandeja portacable tipo canastilla de 400mm x 54mm  con accesorios de unión, derivación y montaje. </v>
          </cell>
          <cell r="C749" t="str">
            <v>ml</v>
          </cell>
          <cell r="D749">
            <v>67000</v>
          </cell>
        </row>
        <row r="750">
          <cell r="A750" t="str">
            <v>elec 015</v>
          </cell>
          <cell r="B750" t="str">
            <v>Bandeja portacable tipo canastilla de 60mm x 54mm  con accesorios de unión, derivación y montaje.</v>
          </cell>
          <cell r="C750" t="str">
            <v>ml</v>
          </cell>
          <cell r="D750">
            <v>29900</v>
          </cell>
        </row>
        <row r="751">
          <cell r="A751" t="str">
            <v>elec 016</v>
          </cell>
          <cell r="B751" t="str">
            <v>Bandeja portacable tipo ducto de 100mm x 80mm  con accesorios de unión, derivación y montaje.</v>
          </cell>
          <cell r="C751" t="str">
            <v>ml</v>
          </cell>
          <cell r="D751">
            <v>30900</v>
          </cell>
        </row>
        <row r="752">
          <cell r="A752" t="str">
            <v>elec 017</v>
          </cell>
          <cell r="B752" t="str">
            <v>Bandeja portacable tipo ducto de 200mm x 80mm  CON DIVISION   con accesorios de unión, derivación y montaje.</v>
          </cell>
          <cell r="C752" t="str">
            <v>ml</v>
          </cell>
          <cell r="D752">
            <v>75800</v>
          </cell>
        </row>
        <row r="753">
          <cell r="A753" t="str">
            <v>elec 018</v>
          </cell>
          <cell r="B753" t="str">
            <v>Bandeja portacable tipo ducto de 300mm x 80mm  CON DIVISION   con accesorios de unión, derivación y montaje</v>
          </cell>
          <cell r="C753" t="str">
            <v>ml</v>
          </cell>
          <cell r="D753">
            <v>88800</v>
          </cell>
        </row>
        <row r="754">
          <cell r="A754" t="str">
            <v>elec 019</v>
          </cell>
          <cell r="B754" t="str">
            <v>Barraje equipotencial de 2"x1/4" x 30 cm de cobre, con aisladores y tornilleria en acero inoxidable.</v>
          </cell>
          <cell r="C754" t="str">
            <v>glob</v>
          </cell>
          <cell r="D754">
            <v>498500.51999999996</v>
          </cell>
        </row>
        <row r="755">
          <cell r="A755" t="str">
            <v>elec 020</v>
          </cell>
          <cell r="B755" t="str">
            <v>Barraje equipotencial de 3"x1/4" x 20 cm de cobre, con aisladores y tornilleria en acero inoxidable.</v>
          </cell>
          <cell r="C755" t="str">
            <v>glob</v>
          </cell>
          <cell r="D755">
            <v>232500</v>
          </cell>
        </row>
        <row r="756">
          <cell r="A756" t="str">
            <v>elec 021</v>
          </cell>
          <cell r="B756" t="str">
            <v>Barraje Principal de Puesta a Tierra de Telecomunicaciones TMGB para rack principal marca ORTRONICS OR-GB4X12TMGBKIT. El kit incluye: 
· 1 Barra de tierra de cobre con soportes y aisladores.
· 6 Borneras de compresión calibre #6.
· 3 Borneras de compresión calibre #2.
· 1 Borneras de compresión calibre 2/0.
· 1 Borneras de compresión calibre 4/0.
· 12 Tornillos de cabeza Hexagonal de 1/4”-20 x 3/4” acero inoxidable. 
· 12 Arandela de Seguridad de 1/4”-20 acero inoxidable. 
· 12 Tuerca Hexagonal de 1/4”-20 acero inoxidable.
· 6 Tornillos de cabeza Hexagonal de 3/8”-16 x 1” acero inoxidable.
· 6 Arandela de Seguridad de 3/8”-16 acero inoxidable.
· 6 Tuerca Hexagonal de 3/8”-16 acero inoxidable.</v>
          </cell>
          <cell r="C756" t="str">
            <v>glob</v>
          </cell>
          <cell r="D756">
            <v>1201000</v>
          </cell>
        </row>
        <row r="757">
          <cell r="A757" t="str">
            <v>elec 022</v>
          </cell>
          <cell r="B757" t="str">
            <v>Barraje Secundario de Puesta a Tierra para Racks  y Gabinete marca ORTRONICS GBH19KIT . El kit de barraje horizontal para rack de 1"x19-1/4" que incluye: 
· 1 Barraje horizontal de 1” x 4”.
· 1 Placa de empalme de 3" con dos perforaciones.
· 2 Aisladores blancos delrin.
· 2 Tornillo de cabeza hexagonal 12-24 x 5/8".
- 2 Tornillo de bronce cobrizado 12-24 X 3/4".
· 8 Arandela plana de cobre # 12.
· 8 Terminal de anillo # 6-32 X 1/4".</v>
          </cell>
          <cell r="C757" t="str">
            <v>glob</v>
          </cell>
          <cell r="D757">
            <v>349900</v>
          </cell>
        </row>
        <row r="758">
          <cell r="A758" t="str">
            <v>elec 023</v>
          </cell>
          <cell r="B758" t="str">
            <v>Baterias 12 V - 7 Ah x 2 unds</v>
          </cell>
          <cell r="C758" t="str">
            <v>und</v>
          </cell>
          <cell r="D758">
            <v>0</v>
          </cell>
        </row>
        <row r="759">
          <cell r="A759" t="str">
            <v>elec 024</v>
          </cell>
          <cell r="B759" t="str">
            <v>Borna de conexión de aluminio para conexión en paralelo y/o cruz para conductor de 8 a 10 mm</v>
          </cell>
          <cell r="C759" t="str">
            <v>und</v>
          </cell>
          <cell r="D759">
            <v>25109</v>
          </cell>
        </row>
        <row r="760">
          <cell r="A760" t="str">
            <v>elec 025</v>
          </cell>
          <cell r="B760" t="str">
            <v>cable  de XLPE 15 kV, 3x185 mm2 AWG, Al, pantalla en hilos, aislamiento al 100%</v>
          </cell>
          <cell r="C760" t="str">
            <v>ml</v>
          </cell>
          <cell r="D760">
            <v>67426.869200840898</v>
          </cell>
        </row>
        <row r="761">
          <cell r="A761" t="str">
            <v>elec 026</v>
          </cell>
          <cell r="B761" t="str">
            <v>cable  de XLPE 15 kV, 3x95 mm2 AWG, Al, pantalla en hilos, aislamiento al 100%</v>
          </cell>
          <cell r="C761" t="str">
            <v>ml</v>
          </cell>
          <cell r="D761">
            <v>50258.9741909851</v>
          </cell>
        </row>
        <row r="762">
          <cell r="A762" t="str">
            <v>elec 027</v>
          </cell>
          <cell r="B762" t="str">
            <v>cable de aluminio #2 AWG</v>
          </cell>
          <cell r="C762" t="str">
            <v>ml</v>
          </cell>
          <cell r="D762">
            <v>4950</v>
          </cell>
        </row>
        <row r="763">
          <cell r="A763" t="str">
            <v>elec 028</v>
          </cell>
          <cell r="B763" t="str">
            <v>DIAGRAMA UNIFILAR ENAMRCADO EN ACRILICO O VIDRIO EN SUBESTACION ELECTRICA</v>
          </cell>
          <cell r="C763" t="str">
            <v>glob</v>
          </cell>
          <cell r="D763">
            <v>45000</v>
          </cell>
        </row>
        <row r="764">
          <cell r="A764" t="str">
            <v>elec 029</v>
          </cell>
          <cell r="B764" t="str">
            <v xml:space="preserve">CABLE DE ALUMINIO 3/0 LSZH  (HFFR-LS Tipo CT) </v>
          </cell>
          <cell r="C764" t="str">
            <v>ml</v>
          </cell>
          <cell r="D764">
            <v>8000</v>
          </cell>
        </row>
        <row r="765">
          <cell r="A765" t="str">
            <v>elec 030</v>
          </cell>
          <cell r="B765" t="str">
            <v>cable de Cobre #10 AWG HFFR-LS Color verde</v>
          </cell>
          <cell r="C765" t="str">
            <v>und</v>
          </cell>
          <cell r="D765">
            <v>0</v>
          </cell>
        </row>
        <row r="766">
          <cell r="A766" t="str">
            <v>elec 031</v>
          </cell>
          <cell r="B766" t="str">
            <v>cable de Cobre #4 AWG Desnudo</v>
          </cell>
          <cell r="C766" t="str">
            <v>und</v>
          </cell>
          <cell r="D766">
            <v>12200</v>
          </cell>
        </row>
        <row r="767">
          <cell r="A767" t="str">
            <v>elec 032</v>
          </cell>
          <cell r="B767" t="str">
            <v xml:space="preserve">CABLE DE ALUMINIO 4 LSZH  (HFFR-LS Tipo CT) </v>
          </cell>
          <cell r="C767" t="str">
            <v>ml</v>
          </cell>
          <cell r="D767">
            <v>2750</v>
          </cell>
        </row>
        <row r="768">
          <cell r="A768" t="str">
            <v>elec 033</v>
          </cell>
          <cell r="B768" t="str">
            <v xml:space="preserve">CABLE DE COBRE 2/0 AWG HFFRLS </v>
          </cell>
          <cell r="C768" t="str">
            <v>ml</v>
          </cell>
          <cell r="D768">
            <v>41400</v>
          </cell>
        </row>
        <row r="769">
          <cell r="A769" t="str">
            <v>elec 034</v>
          </cell>
          <cell r="B769" t="str">
            <v>CABLE DE COBRE 3/0 LSZH (HFFR-LS TIPO CT)</v>
          </cell>
          <cell r="C769" t="str">
            <v>ml</v>
          </cell>
          <cell r="D769">
            <v>51750</v>
          </cell>
        </row>
        <row r="770">
          <cell r="A770" t="str">
            <v>elec 035</v>
          </cell>
          <cell r="B770" t="str">
            <v xml:space="preserve">CABLE DE COBRE 4/0 AWG HFFRLS </v>
          </cell>
          <cell r="C770" t="str">
            <v>ml</v>
          </cell>
          <cell r="D770">
            <v>64850</v>
          </cell>
        </row>
        <row r="771">
          <cell r="A771" t="str">
            <v>elec 036</v>
          </cell>
          <cell r="B771" t="str">
            <v>CABLE DE COBRE 400 KCMIL</v>
          </cell>
          <cell r="C771" t="str">
            <v>ml</v>
          </cell>
          <cell r="D771">
            <v>152900</v>
          </cell>
        </row>
        <row r="772">
          <cell r="A772" t="str">
            <v>elec 037</v>
          </cell>
          <cell r="B772" t="str">
            <v>CABLE DE COBRE 1/0 LSZH (HFFR-LS Tipo CT)</v>
          </cell>
          <cell r="C772" t="str">
            <v>ml</v>
          </cell>
          <cell r="D772">
            <v>31800</v>
          </cell>
        </row>
        <row r="773">
          <cell r="A773" t="str">
            <v>elec 038</v>
          </cell>
          <cell r="B773" t="str">
            <v>CABLE DE COBRE #2 DT LSZH (HFFR-LS TIPO CT)</v>
          </cell>
          <cell r="C773" t="str">
            <v>ml</v>
          </cell>
          <cell r="D773">
            <v>20600</v>
          </cell>
        </row>
        <row r="774">
          <cell r="A774" t="str">
            <v>elec 039</v>
          </cell>
          <cell r="B774" t="str">
            <v>CABLE DE COBRE #4 DT LSZH (HFFR-LS TIPO CT) TIPO SOLDADOR</v>
          </cell>
          <cell r="C774" t="str">
            <v>ml</v>
          </cell>
          <cell r="D774">
            <v>12650</v>
          </cell>
        </row>
        <row r="775">
          <cell r="A775" t="str">
            <v>elec 040</v>
          </cell>
          <cell r="B775" t="str">
            <v>CABLE DE COBRE #6  DT LSZH (HFFR-LS TIPO CT) TIPO SOLDADOR</v>
          </cell>
          <cell r="C775" t="str">
            <v>ml</v>
          </cell>
          <cell r="D775">
            <v>9300</v>
          </cell>
        </row>
        <row r="776">
          <cell r="A776" t="str">
            <v>elec 041</v>
          </cell>
          <cell r="B776" t="str">
            <v>CABLE DE COBRE #8 DT LSZH (HFFR-LS TIPO CT)</v>
          </cell>
          <cell r="C776" t="str">
            <v>ml</v>
          </cell>
          <cell r="D776">
            <v>5100</v>
          </cell>
        </row>
        <row r="777">
          <cell r="A777" t="str">
            <v>elec 042</v>
          </cell>
          <cell r="B777" t="str">
            <v>CABLE DE COBRE #10 DT LSZH (HFFR-LS TIPO CT)</v>
          </cell>
          <cell r="C777" t="str">
            <v>ml</v>
          </cell>
          <cell r="D777">
            <v>3209</v>
          </cell>
        </row>
        <row r="778">
          <cell r="A778" t="str">
            <v>elec 043</v>
          </cell>
          <cell r="B778" t="str">
            <v>CABLE DE ALUMINIO 300 MCM  LSZH (HFFR-LS TIPO CT)</v>
          </cell>
          <cell r="C778" t="str">
            <v>ml</v>
          </cell>
          <cell r="D778">
            <v>17443.02</v>
          </cell>
        </row>
        <row r="779">
          <cell r="A779" t="str">
            <v>elec 044</v>
          </cell>
          <cell r="B779" t="str">
            <v>CABLE DE COBRE #3/0 AWG LSZH (HFFR-LS TIPO CT) TIPO SOLDADOR</v>
          </cell>
          <cell r="C779" t="str">
            <v>ml</v>
          </cell>
          <cell r="D779">
            <v>69020</v>
          </cell>
        </row>
        <row r="780">
          <cell r="A780" t="str">
            <v>elec 045</v>
          </cell>
          <cell r="B780" t="str">
            <v>Cable de Cobre desnudo No. 2 AWG</v>
          </cell>
          <cell r="C780" t="str">
            <v>ml</v>
          </cell>
          <cell r="D780">
            <v>17450</v>
          </cell>
        </row>
        <row r="781">
          <cell r="A781" t="str">
            <v>elec 046</v>
          </cell>
          <cell r="B781" t="str">
            <v>CABLE DE COBRE #12 DT LSZH (HFFR-LS TIPO CT)</v>
          </cell>
          <cell r="C781" t="str">
            <v>ml</v>
          </cell>
          <cell r="D781">
            <v>2219</v>
          </cell>
        </row>
        <row r="782">
          <cell r="A782" t="str">
            <v>elec 047</v>
          </cell>
          <cell r="B782" t="str">
            <v>Cable de Cobre desnudo No. 2/0 AWG</v>
          </cell>
          <cell r="C782" t="str">
            <v>ml</v>
          </cell>
          <cell r="D782">
            <v>38550</v>
          </cell>
        </row>
        <row r="783">
          <cell r="A783" t="str">
            <v>elec 048</v>
          </cell>
          <cell r="B783" t="str">
            <v>Cable de Cobre desnudo No. 6 AWG</v>
          </cell>
          <cell r="C783" t="str">
            <v>ml</v>
          </cell>
          <cell r="D783">
            <v>5830</v>
          </cell>
        </row>
        <row r="784">
          <cell r="A784" t="str">
            <v>elec 049</v>
          </cell>
          <cell r="B784" t="str">
            <v>CABLE DE COBRE #2/0 AWG LSZH (HFFR-LS TIPO CT) TIPO SOLDADOR</v>
          </cell>
          <cell r="C784" t="str">
            <v>ml</v>
          </cell>
          <cell r="D784">
            <v>52132.71</v>
          </cell>
        </row>
        <row r="785">
          <cell r="A785" t="str">
            <v>elec 050</v>
          </cell>
          <cell r="B785" t="str">
            <v>Bandeja portacable tipo ducto de 100mm x 80mm con accesorios de unión, derivación y montaje.</v>
          </cell>
          <cell r="C785" t="str">
            <v>ml</v>
          </cell>
          <cell r="D785">
            <v>56200</v>
          </cell>
        </row>
        <row r="786">
          <cell r="A786" t="str">
            <v>elec 051</v>
          </cell>
          <cell r="B786" t="str">
            <v xml:space="preserve">Caja galvanizada octagonal </v>
          </cell>
          <cell r="C786" t="str">
            <v>und</v>
          </cell>
          <cell r="D786">
            <v>1990</v>
          </cell>
        </row>
        <row r="787">
          <cell r="A787" t="str">
            <v>elec 052</v>
          </cell>
          <cell r="B787" t="str">
            <v xml:space="preserve">Cable de instrumentacion apantallado 12x12 AWG - 300 V </v>
          </cell>
          <cell r="C787" t="str">
            <v>ml</v>
          </cell>
          <cell r="D787">
            <v>0</v>
          </cell>
        </row>
        <row r="788">
          <cell r="A788" t="str">
            <v>elec 053</v>
          </cell>
          <cell r="B788" t="str">
            <v>Cable de Fibra optica Indoor / Outdoor con armadura en acero corrigada, tipo LSZH-3 Riser Rated, Gel Filled, con cable Loose Tube, OM 4 de 24 hilos.   (1)</v>
          </cell>
          <cell r="C788" t="str">
            <v>ml</v>
          </cell>
          <cell r="D788">
            <v>24000</v>
          </cell>
        </row>
        <row r="789">
          <cell r="A789" t="str">
            <v>elec 054</v>
          </cell>
          <cell r="B789" t="str">
            <v>Cable de Fibra optica Indoor / Outdoor con armadura en acero corrigada, tipo LSZH-3 Riser Rated, Gel Filled, con cable Loose Tube, OM 4 de 6 hilos.   (2</v>
          </cell>
          <cell r="C789" t="str">
            <v>ml</v>
          </cell>
          <cell r="D789">
            <v>14000</v>
          </cell>
        </row>
        <row r="790">
          <cell r="A790" t="str">
            <v>elec 055</v>
          </cell>
          <cell r="B790" t="str">
            <v xml:space="preserve">Cable de instrumentacion apantallado 2x18 AWG - 300 V </v>
          </cell>
          <cell r="C790" t="str">
            <v>ml</v>
          </cell>
          <cell r="D790">
            <v>8500</v>
          </cell>
        </row>
        <row r="791">
          <cell r="A791" t="str">
            <v>elec 056</v>
          </cell>
          <cell r="B791" t="str">
            <v>Cable duplex 2x16 AWG polarizado libre de oxigeno para sonido</v>
          </cell>
          <cell r="C791" t="str">
            <v>ml</v>
          </cell>
          <cell r="D791">
            <v>14999</v>
          </cell>
        </row>
        <row r="792">
          <cell r="A792" t="str">
            <v>elec 057</v>
          </cell>
          <cell r="B792" t="str">
            <v>cable encauchetado 3x10 AWG HFFR-LS</v>
          </cell>
          <cell r="C792" t="str">
            <v>ml</v>
          </cell>
          <cell r="D792">
            <v>0</v>
          </cell>
        </row>
        <row r="793">
          <cell r="A793" t="str">
            <v>elec 058</v>
          </cell>
          <cell r="B793" t="str">
            <v>cable encauchetado 3x14 AWG HFFR-LS</v>
          </cell>
          <cell r="C793" t="str">
            <v>ml</v>
          </cell>
          <cell r="D793">
            <v>5450</v>
          </cell>
        </row>
        <row r="794">
          <cell r="A794" t="str">
            <v>elec 059</v>
          </cell>
          <cell r="B794" t="str">
            <v>cable encauchetado 3x12 AWG HFFR-LS</v>
          </cell>
          <cell r="C794" t="str">
            <v>ml</v>
          </cell>
          <cell r="D794">
            <v>0</v>
          </cell>
        </row>
        <row r="795">
          <cell r="A795" t="str">
            <v>elec 060</v>
          </cell>
          <cell r="B795" t="str">
            <v>Cable Modbus RS485 2x2x22 c/hilo drenaje</v>
          </cell>
          <cell r="C795" t="str">
            <v>ml</v>
          </cell>
          <cell r="D795">
            <v>6979.3499999999995</v>
          </cell>
        </row>
        <row r="796">
          <cell r="A796" t="str">
            <v>elec 061</v>
          </cell>
          <cell r="B796" t="str">
            <v xml:space="preserve">Cable Extension activa USB de 10 metros.   </v>
          </cell>
          <cell r="C796" t="str">
            <v>und</v>
          </cell>
          <cell r="D796">
            <v>115200</v>
          </cell>
        </row>
        <row r="797">
          <cell r="A797" t="str">
            <v>elec 062</v>
          </cell>
          <cell r="B797" t="str">
            <v xml:space="preserve">CABLE HDMI - 4K  ALTA VELOCIDAD C/ETHERNET  </v>
          </cell>
          <cell r="C797" t="str">
            <v>und</v>
          </cell>
          <cell r="D797">
            <v>145210</v>
          </cell>
        </row>
        <row r="798">
          <cell r="A798" t="str">
            <v>elec 063</v>
          </cell>
          <cell r="B798" t="str">
            <v>Cable UTP 4 pares Categoria 6A LSZH</v>
          </cell>
          <cell r="C798" t="str">
            <v>ml</v>
          </cell>
          <cell r="D798">
            <v>2805</v>
          </cell>
        </row>
        <row r="799">
          <cell r="A799" t="str">
            <v>elec 064</v>
          </cell>
          <cell r="B799" t="str">
            <v>Cable UTP Cat 6 LSZH</v>
          </cell>
          <cell r="C799" t="str">
            <v>ml</v>
          </cell>
          <cell r="D799">
            <v>2195</v>
          </cell>
        </row>
        <row r="800">
          <cell r="A800" t="str">
            <v>elec 065</v>
          </cell>
          <cell r="B800" t="str">
            <v>Caja  de paso 15x15x 10 cm. Marca proelectricos o similar</v>
          </cell>
          <cell r="C800" t="str">
            <v>und</v>
          </cell>
          <cell r="D800">
            <v>35500</v>
          </cell>
        </row>
        <row r="801">
          <cell r="A801" t="str">
            <v>elec 066</v>
          </cell>
          <cell r="B801" t="str">
            <v>Caja  de paso 20x20x 10 cm. Marca proelectricos o similar</v>
          </cell>
          <cell r="C801" t="str">
            <v>und</v>
          </cell>
          <cell r="D801">
            <v>39200</v>
          </cell>
        </row>
        <row r="802">
          <cell r="A802" t="str">
            <v>elec 067</v>
          </cell>
          <cell r="B802" t="str">
            <v>Caja  de paso 30x30x 15 cm. Marca proelectricos o similar</v>
          </cell>
          <cell r="C802" t="str">
            <v>und</v>
          </cell>
          <cell r="D802">
            <v>65900</v>
          </cell>
        </row>
        <row r="803">
          <cell r="A803" t="str">
            <v>elec 068</v>
          </cell>
          <cell r="B803" t="str">
            <v>Caja  de paso 40x40x 20 cm. Marca proelectricos o similar</v>
          </cell>
          <cell r="C803" t="str">
            <v>und</v>
          </cell>
          <cell r="D803">
            <v>118900</v>
          </cell>
        </row>
        <row r="804">
          <cell r="A804" t="str">
            <v>elec 069</v>
          </cell>
          <cell r="B804" t="str">
            <v>Caja Fundida 2400 tipo Rawelt</v>
          </cell>
          <cell r="C804" t="str">
            <v>und</v>
          </cell>
          <cell r="D804">
            <v>10115</v>
          </cell>
        </row>
        <row r="805">
          <cell r="A805" t="str">
            <v>elec 070</v>
          </cell>
          <cell r="B805" t="str">
            <v>Caja  de paso 50x50x20  cm. Marca proelectricos o similar</v>
          </cell>
          <cell r="C805" t="str">
            <v>und</v>
          </cell>
          <cell r="D805">
            <v>142000</v>
          </cell>
        </row>
        <row r="806">
          <cell r="A806" t="str">
            <v>elec 071</v>
          </cell>
          <cell r="B806" t="str">
            <v>Caja Fundida 5800 tipo Rawelt</v>
          </cell>
          <cell r="C806" t="str">
            <v>und</v>
          </cell>
          <cell r="D806">
            <v>0</v>
          </cell>
        </row>
        <row r="807">
          <cell r="A807" t="str">
            <v>elec 072</v>
          </cell>
          <cell r="B807" t="str">
            <v>Tapa caja 5800 tipo rawelt</v>
          </cell>
          <cell r="C807" t="str">
            <v>und</v>
          </cell>
          <cell r="D807">
            <v>0</v>
          </cell>
        </row>
        <row r="808">
          <cell r="A808" t="str">
            <v>elec 073</v>
          </cell>
          <cell r="B808" t="str">
            <v>Interruptor TRIPLE linea DECORA y Tapa 1 huecos con tornillos linea Decora LEVITON 1755W o similar</v>
          </cell>
          <cell r="C808" t="str">
            <v>und</v>
          </cell>
          <cell r="D808">
            <v>26229.98</v>
          </cell>
        </row>
        <row r="809">
          <cell r="A809" t="str">
            <v>elec 074</v>
          </cell>
          <cell r="B809" t="str">
            <v>Caja Galvanizada 2400</v>
          </cell>
          <cell r="C809" t="str">
            <v>und</v>
          </cell>
          <cell r="D809">
            <v>3490</v>
          </cell>
        </row>
        <row r="810">
          <cell r="A810" t="str">
            <v>elec 075</v>
          </cell>
          <cell r="B810" t="str">
            <v>CAJA METALICA 20X20X15 CM IP 65</v>
          </cell>
          <cell r="C810" t="str">
            <v>und</v>
          </cell>
          <cell r="D810">
            <v>214200</v>
          </cell>
        </row>
        <row r="811">
          <cell r="A811" t="str">
            <v>elec 076</v>
          </cell>
          <cell r="B811" t="str">
            <v>Caja metálica galvanizada 10x10 doblefondo</v>
          </cell>
          <cell r="C811" t="str">
            <v>und</v>
          </cell>
          <cell r="D811">
            <v>4699</v>
          </cell>
        </row>
        <row r="812">
          <cell r="A812" t="str">
            <v>elec 077</v>
          </cell>
          <cell r="B812" t="str">
            <v>Caja metálica galvanizada 10x10 doblefondo con suplemento.</v>
          </cell>
          <cell r="C812" t="str">
            <v>und</v>
          </cell>
          <cell r="D812">
            <v>3845</v>
          </cell>
        </row>
        <row r="813">
          <cell r="A813" t="str">
            <v>elec 078</v>
          </cell>
          <cell r="B813" t="str">
            <v>Tapa caja 2400 tipo rawelt</v>
          </cell>
          <cell r="C813" t="str">
            <v>und</v>
          </cell>
          <cell r="D813">
            <v>2201.5</v>
          </cell>
        </row>
        <row r="814">
          <cell r="A814" t="str">
            <v>elec 079</v>
          </cell>
          <cell r="B814" t="str">
            <v>caja para instalacion de equipos riel DIN</v>
          </cell>
          <cell r="C814" t="str">
            <v>und</v>
          </cell>
          <cell r="D814">
            <v>35000</v>
          </cell>
        </row>
        <row r="815">
          <cell r="A815" t="str">
            <v>elec 080</v>
          </cell>
          <cell r="B815" t="str">
            <v>caja plastica IP 65 de 20x20x10 cm o similar</v>
          </cell>
          <cell r="C815" t="str">
            <v>und</v>
          </cell>
          <cell r="D815">
            <v>52000</v>
          </cell>
        </row>
        <row r="816">
          <cell r="A816" t="str">
            <v>elec 081</v>
          </cell>
          <cell r="B816" t="str">
            <v>caja plastica IP 65 redonda 70mm</v>
          </cell>
          <cell r="C816" t="str">
            <v>und</v>
          </cell>
          <cell r="D816">
            <v>0</v>
          </cell>
        </row>
        <row r="817">
          <cell r="A817" t="str">
            <v>elec 082</v>
          </cell>
          <cell r="B817" t="str">
            <v>tapa caja 2400 galvanizada</v>
          </cell>
          <cell r="C817" t="str">
            <v>und</v>
          </cell>
          <cell r="D817">
            <v>1290</v>
          </cell>
        </row>
        <row r="818">
          <cell r="A818" t="str">
            <v>elec 083</v>
          </cell>
          <cell r="B818" t="str">
            <v>Camara Domo marca UNIVIEW IPC322LR3-VSPF28- o similar</v>
          </cell>
          <cell r="C818" t="str">
            <v>und</v>
          </cell>
          <cell r="D818">
            <v>298000</v>
          </cell>
        </row>
        <row r="819">
          <cell r="A819" t="str">
            <v>elec 084</v>
          </cell>
          <cell r="B819" t="str">
            <v>Campana terminal PVC de 4"</v>
          </cell>
          <cell r="C819" t="str">
            <v>und</v>
          </cell>
          <cell r="D819">
            <v>10138</v>
          </cell>
        </row>
        <row r="820">
          <cell r="A820" t="str">
            <v>elec 085</v>
          </cell>
          <cell r="B820" t="str">
            <v>Campana terminal PVC de 6"</v>
          </cell>
          <cell r="C820" t="str">
            <v>und</v>
          </cell>
          <cell r="D820">
            <v>18700</v>
          </cell>
        </row>
        <row r="821">
          <cell r="A821" t="str">
            <v>elec 086</v>
          </cell>
          <cell r="B821" t="str">
            <v xml:space="preserve">Canaleta Metalica con division de 12x5 cm, incluye  accesorios de fijacion y salidas (Troqueles). </v>
          </cell>
          <cell r="C821" t="str">
            <v>ml</v>
          </cell>
          <cell r="D821">
            <v>39000</v>
          </cell>
        </row>
        <row r="822">
          <cell r="A822" t="str">
            <v>elec 087</v>
          </cell>
          <cell r="B822" t="str">
            <v xml:space="preserve">Celda de Medida AE-319 tipo exterior. Incluye: 3 Transformadores de corriente con relacion de transformacion de 800/5 A Bandeja para medidor electrónico , Bornera de prueba de 3 elementos, Medidor electrónico (sin modem) y Totalizador regulable de 830A . (Cable multiconductor no incluido, este es suministrado por Codensa se cobra en la factura) </v>
          </cell>
          <cell r="C822" t="str">
            <v>glob</v>
          </cell>
          <cell r="D822">
            <v>12637500</v>
          </cell>
        </row>
        <row r="823">
          <cell r="A823" t="str">
            <v>elec 088</v>
          </cell>
          <cell r="B823" t="str">
            <v xml:space="preserve">Celda de Medida AE-319 tipo exterior para bomba contra incendio. Incluye: 3 Transformadores de corriente con relacion de transformacion de 200/5 A Bandeja para medidor electrónico , Bornera de prueba de 3 elementos, Medidor electrónico (sin modem) y Totalizador regulable de 200A . (Cable multiconductor no incluido, este es suministrado por Codensa se cobra en la factura) </v>
          </cell>
          <cell r="C823" t="str">
            <v>glob</v>
          </cell>
          <cell r="D823">
            <v>9677500</v>
          </cell>
        </row>
        <row r="824">
          <cell r="A824" t="str">
            <v>elec 089</v>
          </cell>
          <cell r="B824" t="str">
            <v xml:space="preserve">Celda para transformador seco de 300 kVA según norma CTS 518-2 </v>
          </cell>
          <cell r="C824" t="str">
            <v>glob</v>
          </cell>
          <cell r="D824">
            <v>5977500</v>
          </cell>
        </row>
        <row r="825">
          <cell r="A825" t="str">
            <v>elec 090</v>
          </cell>
          <cell r="B825" t="str">
            <v>Celda triplex AISLADA EN AIRE de media tensión. 15 KV. Entrada y salida, y protección. Incluye tres (3) fusibles HH de 25 A. CTS 506-2</v>
          </cell>
          <cell r="C825" t="str">
            <v>glob</v>
          </cell>
          <cell r="D825">
            <v>25444835.07</v>
          </cell>
        </row>
        <row r="826">
          <cell r="A826" t="str">
            <v>elec 091</v>
          </cell>
          <cell r="B826" t="str">
            <v>Caja metálica galvanizada 10x10 doblefondo C20</v>
          </cell>
          <cell r="C826" t="str">
            <v>und</v>
          </cell>
          <cell r="D826">
            <v>7335.666666666667</v>
          </cell>
        </row>
        <row r="827">
          <cell r="A827" t="str">
            <v>elec 092</v>
          </cell>
          <cell r="B827" t="str">
            <v>Caja  de paso 12x12x 5 cm. Marca proelectricos o similar</v>
          </cell>
          <cell r="C827" t="str">
            <v>und</v>
          </cell>
          <cell r="D827">
            <v>14306</v>
          </cell>
        </row>
        <row r="828">
          <cell r="A828" t="str">
            <v>elec 093</v>
          </cell>
          <cell r="B828" t="str">
            <v>CABLE DE COBRE #4 DT LSZH (HFFR-LS TIPO CT) TIPO SOLDADOR</v>
          </cell>
          <cell r="C828" t="str">
            <v>ml</v>
          </cell>
          <cell r="D828">
            <v>15450</v>
          </cell>
        </row>
        <row r="829">
          <cell r="A829" t="str">
            <v>elec 094</v>
          </cell>
          <cell r="B829" t="str">
            <v>Toma Jack RJ 45 Categoria 6 UTP</v>
          </cell>
          <cell r="C829" t="str">
            <v>und</v>
          </cell>
          <cell r="D829">
            <v>15900</v>
          </cell>
        </row>
        <row r="830">
          <cell r="A830" t="str">
            <v>elec 095</v>
          </cell>
          <cell r="B830" t="str">
            <v>CABLE DE COBRE #6  DT LSZH (HFFR-LS TIPO CT) TIPO SOLDADOR</v>
          </cell>
          <cell r="C830" t="str">
            <v>ml</v>
          </cell>
          <cell r="D830">
            <v>11800</v>
          </cell>
        </row>
        <row r="831">
          <cell r="A831" t="str">
            <v>elec 096</v>
          </cell>
          <cell r="B831" t="str">
            <v xml:space="preserve">Accesorio galv de 6" </v>
          </cell>
          <cell r="C831" t="str">
            <v>und</v>
          </cell>
          <cell r="D831">
            <v>380000</v>
          </cell>
        </row>
        <row r="832">
          <cell r="A832" t="str">
            <v>elec 097</v>
          </cell>
          <cell r="B832" t="str">
            <v>Conectorderivación tuberia de bandeja portabables</v>
          </cell>
          <cell r="C832"/>
          <cell r="D832">
            <v>10003.5</v>
          </cell>
        </row>
        <row r="833">
          <cell r="A833" t="str">
            <v>elec 098</v>
          </cell>
          <cell r="B833" t="str">
            <v>Conductor de aluminio redondo macizo (alambrón) de 8 mm de diámetro</v>
          </cell>
          <cell r="C833" t="str">
            <v>ml</v>
          </cell>
          <cell r="D833">
            <v>3164</v>
          </cell>
        </row>
        <row r="834">
          <cell r="A834" t="str">
            <v>elec 099</v>
          </cell>
          <cell r="B834" t="str">
            <v>Cemento conductivo. bulto de 25 kgr</v>
          </cell>
          <cell r="C834" t="str">
            <v>und</v>
          </cell>
          <cell r="D834">
            <v>165000</v>
          </cell>
        </row>
        <row r="835">
          <cell r="A835" t="str">
            <v>elec 100</v>
          </cell>
          <cell r="B835" t="str">
            <v>Conductor de Tierra cable de Cobre AISLADO COLOR VERDE  #6 AWG para equipotencialización de partes metalicas / barrajes de racks / gabinetes a barraje. Incluye terminales y marcacion</v>
          </cell>
          <cell r="C835" t="str">
            <v>ml</v>
          </cell>
          <cell r="D835">
            <v>0</v>
          </cell>
        </row>
        <row r="836">
          <cell r="A836" t="str">
            <v>elec 101</v>
          </cell>
          <cell r="B836" t="str">
            <v>conductor de Tierra desnudo calibre #8 AWG</v>
          </cell>
          <cell r="C836" t="str">
            <v>ml</v>
          </cell>
          <cell r="D836">
            <v>5800</v>
          </cell>
        </row>
        <row r="837">
          <cell r="A837" t="str">
            <v>elec 102</v>
          </cell>
          <cell r="B837" t="str">
            <v>Conector de Derivación de Auto-desforre</v>
          </cell>
          <cell r="C837" t="str">
            <v>und</v>
          </cell>
          <cell r="D837">
            <v>1044</v>
          </cell>
        </row>
        <row r="838">
          <cell r="A838" t="str">
            <v>elec 103</v>
          </cell>
          <cell r="B838" t="str">
            <v xml:space="preserve">Conector HDMI, tipo quickport Leviton 40834-W + Face plate (solo un extremo) </v>
          </cell>
          <cell r="C838" t="str">
            <v>und</v>
          </cell>
          <cell r="D838">
            <v>51008.159999999996</v>
          </cell>
        </row>
        <row r="839">
          <cell r="A839" t="str">
            <v>elec 104</v>
          </cell>
          <cell r="B839" t="str">
            <v>Conector mecanico de cuerpo sencillo de cobre S-GBM4C segun NTC2206.1.</v>
          </cell>
          <cell r="C839" t="str">
            <v>und</v>
          </cell>
          <cell r="D839">
            <v>10500</v>
          </cell>
        </row>
        <row r="840">
          <cell r="A840" t="str">
            <v>elec 105</v>
          </cell>
          <cell r="B840" t="str">
            <v>CONECTOR para terminacion en campo, LC MULTIMODO OM4, EPOXICO</v>
          </cell>
          <cell r="C840" t="str">
            <v>und</v>
          </cell>
          <cell r="D840">
            <v>21500</v>
          </cell>
        </row>
        <row r="841">
          <cell r="A841" t="str">
            <v>elec 106</v>
          </cell>
          <cell r="B841" t="str">
            <v>Conector mecanico bandeja portacables tipo clip recto</v>
          </cell>
          <cell r="C841" t="str">
            <v>und</v>
          </cell>
          <cell r="D841">
            <v>0</v>
          </cell>
        </row>
        <row r="842">
          <cell r="A842" t="str">
            <v>elec 107</v>
          </cell>
          <cell r="B842" t="str">
            <v>Conector tipo cuña y terminal de comprension tipo vastago, juego x3 para cable #4/0 AWG</v>
          </cell>
          <cell r="C842" t="str">
            <v>glob</v>
          </cell>
          <cell r="D842">
            <v>95000</v>
          </cell>
        </row>
        <row r="843">
          <cell r="A843" t="str">
            <v>elec 108</v>
          </cell>
          <cell r="B843" t="str">
            <v>conectores de derivación de resorte</v>
          </cell>
          <cell r="C843" t="str">
            <v>und</v>
          </cell>
          <cell r="D843">
            <v>750</v>
          </cell>
        </row>
        <row r="844">
          <cell r="A844" t="str">
            <v>elec 109</v>
          </cell>
          <cell r="B844" t="str">
            <v>conectores de derivación o empalme para instalacion subterranea 91B1</v>
          </cell>
          <cell r="C844" t="str">
            <v>und</v>
          </cell>
          <cell r="D844">
            <v>158666</v>
          </cell>
        </row>
        <row r="845">
          <cell r="A845" t="str">
            <v>elec 110</v>
          </cell>
          <cell r="B845" t="str">
            <v>Fuente de alimentación 20AMP@120/277V para sensores marca LEVITON 150mA</v>
          </cell>
          <cell r="C845" t="str">
            <v>und</v>
          </cell>
          <cell r="D845">
            <v>132737.35999999999</v>
          </cell>
        </row>
        <row r="846">
          <cell r="A846" t="str">
            <v>elec 111</v>
          </cell>
          <cell r="B846" t="str">
            <v>Conjunto de protecciones termomagneticas tipo enchufable de Icu= 10 kA  según Diagrama Unifilar / Cuadro de Carga TAB 36/42 CIRC</v>
          </cell>
          <cell r="C846" t="str">
            <v>glob</v>
          </cell>
          <cell r="D846">
            <v>370400</v>
          </cell>
        </row>
        <row r="847">
          <cell r="A847" t="str">
            <v>elec 112</v>
          </cell>
          <cell r="B847" t="str">
            <v>Conjunto de protecciones termomagneticas tipo enchufable de Icu= 10 kA  según Diagrama Unifilar / Cuadro de Carga TAB 24 CIRC</v>
          </cell>
          <cell r="C847" t="str">
            <v>glob</v>
          </cell>
          <cell r="D847">
            <v>343900</v>
          </cell>
        </row>
        <row r="848">
          <cell r="A848" t="str">
            <v>elec 113</v>
          </cell>
          <cell r="B848" t="str">
            <v>Conjunto de protecciones termomagneticas tipo enchufable de Icu= 10 kA  según Diagrama Unifilar / Cuadro de Carga TAB 12 CIRC</v>
          </cell>
          <cell r="C848" t="str">
            <v>glob</v>
          </cell>
          <cell r="D848">
            <v>213500</v>
          </cell>
        </row>
        <row r="849">
          <cell r="A849" t="str">
            <v>elec 114</v>
          </cell>
          <cell r="B849" t="str">
            <v>Conjunto de protecciones termomagneticas tipo enchufable de Icu= 10 kA  según Diagrama Unifilar / Cuadro de Carga TAB 30 CIRC</v>
          </cell>
          <cell r="C849" t="str">
            <v>glob</v>
          </cell>
          <cell r="D849">
            <v>353800</v>
          </cell>
        </row>
        <row r="850">
          <cell r="A850" t="str">
            <v>elec 115</v>
          </cell>
          <cell r="B850" t="str">
            <v>Conjunto de protecciones termomagneticas tipo enchufable de Icu= 10 kA  según Diagrama Unifilar / Cuadro de Carga TAB 18 CIRC</v>
          </cell>
          <cell r="C850" t="str">
            <v>glob</v>
          </cell>
          <cell r="D850">
            <v>306400</v>
          </cell>
        </row>
        <row r="851">
          <cell r="A851" t="str">
            <v>elec 116</v>
          </cell>
          <cell r="B851" t="str">
            <v>Contacto Auxiliar en transferencia</v>
          </cell>
          <cell r="C851" t="str">
            <v>glob</v>
          </cell>
          <cell r="D851">
            <v>75000</v>
          </cell>
        </row>
        <row r="852">
          <cell r="A852" t="str">
            <v>elec 117</v>
          </cell>
          <cell r="B852" t="str">
            <v>Contacto magnetico inalambrico RADION contact SM marca BOSCH</v>
          </cell>
          <cell r="C852" t="str">
            <v>und</v>
          </cell>
          <cell r="D852">
            <v>191900</v>
          </cell>
        </row>
        <row r="853">
          <cell r="A853" t="str">
            <v>elec 118</v>
          </cell>
          <cell r="B853" t="str">
            <v xml:space="preserve">Detector  de humo Fotoelectrico, direccionado + base. Marca EDWARDS/KIDDE KI-PD Y base  estandar KI-SB </v>
          </cell>
          <cell r="C853" t="str">
            <v>und</v>
          </cell>
          <cell r="D853">
            <v>184600</v>
          </cell>
        </row>
        <row r="854">
          <cell r="A854" t="str">
            <v>elec 119</v>
          </cell>
          <cell r="B854" t="str">
            <v>Detector de calor, KI-HRD, Temperatura fija 135F analogo inteligente  con base  estandar KI-SB    Marca EDWARDS / KIDDE.</v>
          </cell>
          <cell r="C854" t="str">
            <v>und</v>
          </cell>
          <cell r="D854">
            <v>121600</v>
          </cell>
        </row>
        <row r="855">
          <cell r="A855" t="str">
            <v>elec 120</v>
          </cell>
          <cell r="B855" t="str">
            <v>S-I Detector de Tormentas, con tarjeta para PC y antena receptora, Detección en tiempo real de la distancia y el punto exacto de la descarga eléctrica. Detección de descargas, Almacenamiento permanente de datos en Disco duro, Alarmas de tromenta cercana y tormenta fuerte configurables. Módulo de alarmas, para controlar equipo sonoro, de estado sólido, alarma de tormenta al detectar descarga a menos de 40 kms. Marca STORM TRACKER Ref. 9022 LD-250, y RLO-10 para LD-250, similar o mejor.</v>
          </cell>
          <cell r="C855" t="str">
            <v>und</v>
          </cell>
          <cell r="D855">
            <v>8447514</v>
          </cell>
        </row>
        <row r="856">
          <cell r="A856" t="str">
            <v>elec 121</v>
          </cell>
          <cell r="B856" t="str">
            <v>Disco Duro 6TB para grabación de 59 canales 2Mpx, 30 FPS  Grabación de 30-31 días  para NVR NVR308-64R-B</v>
          </cell>
          <cell r="C856" t="str">
            <v>und</v>
          </cell>
          <cell r="D856">
            <v>964000</v>
          </cell>
        </row>
        <row r="857">
          <cell r="A857" t="str">
            <v>elec 122</v>
          </cell>
          <cell r="B857" t="str">
            <v>DPS 15 kV - 10 kA (PARARRAYO 12KV 10KA POLIMERICO)</v>
          </cell>
          <cell r="C857" t="str">
            <v>und</v>
          </cell>
          <cell r="D857">
            <v>115000</v>
          </cell>
        </row>
        <row r="858">
          <cell r="A858" t="str">
            <v>elec 123</v>
          </cell>
          <cell r="B858" t="str">
            <v>DPS Tipo 2 tipo enchufable 4 polos, Un= 120/208 V - Imax = 20 kA / In= 10 kA, Up&lt; 0.8 kV , Itotal = 80 kA</v>
          </cell>
          <cell r="C858" t="str">
            <v>ml</v>
          </cell>
          <cell r="D858">
            <v>1217000</v>
          </cell>
        </row>
        <row r="859">
          <cell r="A859" t="str">
            <v>elec 124</v>
          </cell>
          <cell r="B859" t="str">
            <v>Elementos de fijacion y soporte</v>
          </cell>
          <cell r="C859" t="str">
            <v>glob</v>
          </cell>
          <cell r="D859">
            <v>3500</v>
          </cell>
        </row>
        <row r="860">
          <cell r="A860" t="str">
            <v>elec 125</v>
          </cell>
          <cell r="B860" t="str">
            <v>Estación manual DOBLE ACCION direccionada . Incluye caja rectangular fundida.  MARCA EDWARDS GSA-M278</v>
          </cell>
          <cell r="C860" t="str">
            <v>und</v>
          </cell>
          <cell r="D860">
            <v>253000</v>
          </cell>
        </row>
        <row r="861">
          <cell r="A861" t="str">
            <v>elec 126</v>
          </cell>
          <cell r="B861" t="str">
            <v xml:space="preserve">Face plate de 1  o 2 espacios con identificacion blanca  (Según aplique) </v>
          </cell>
          <cell r="C861" t="str">
            <v>und</v>
          </cell>
          <cell r="D861">
            <v>5688</v>
          </cell>
        </row>
        <row r="862">
          <cell r="A862" t="str">
            <v>elec 127</v>
          </cell>
          <cell r="B862" t="str">
            <v>Fanout o Breakout Kit de 12 fibras (5)</v>
          </cell>
          <cell r="C862" t="str">
            <v>und</v>
          </cell>
          <cell r="D862">
            <v>210000</v>
          </cell>
        </row>
        <row r="863">
          <cell r="A863" t="str">
            <v>elec 128</v>
          </cell>
          <cell r="B863" t="str">
            <v>Fanout o Breakout Kit de 6 fibras (3)</v>
          </cell>
          <cell r="C863" t="str">
            <v>und</v>
          </cell>
          <cell r="D863">
            <v>125000</v>
          </cell>
        </row>
        <row r="864">
          <cell r="A864" t="str">
            <v>elec 129</v>
          </cell>
          <cell r="B864" t="str">
            <v>S-I FOSC (Mufla) Encerramiento para empalmes de fibra optica (Instalacion subterranea), Sellado de cable con gel, bandeja de empalme de 24 fibras preinstalada, ingreso y fijacion de 4 cables e ingreso de puesta a tierra.  (6)</v>
          </cell>
          <cell r="C864" t="str">
            <v>und</v>
          </cell>
          <cell r="D864">
            <v>1004768.49</v>
          </cell>
        </row>
        <row r="865">
          <cell r="A865" t="str">
            <v>elec 130</v>
          </cell>
          <cell r="B865" t="str">
            <v xml:space="preserve">Fotocelda 1000 W / 1800 VA con base </v>
          </cell>
          <cell r="C865" t="str">
            <v>und</v>
          </cell>
          <cell r="D865">
            <v>28044</v>
          </cell>
        </row>
        <row r="866">
          <cell r="A866" t="str">
            <v>elec 131</v>
          </cell>
          <cell r="B866" t="str">
            <v>Fuente Auxiliar de 12 V - 5 A</v>
          </cell>
          <cell r="C866" t="str">
            <v>und</v>
          </cell>
          <cell r="D866">
            <v>255000</v>
          </cell>
        </row>
        <row r="867">
          <cell r="A867" t="str">
            <v>elec 132</v>
          </cell>
          <cell r="B867" t="str">
            <v>Fuente Auxiliar para NAC (BPS-6A)</v>
          </cell>
          <cell r="C867" t="str">
            <v>und</v>
          </cell>
          <cell r="D867">
            <v>1450000</v>
          </cell>
        </row>
        <row r="868">
          <cell r="A868" t="str">
            <v>elec 133</v>
          </cell>
          <cell r="B868" t="str">
            <v xml:space="preserve">Gabinete de pared  con tapas laterales desmontables formato 19", puerta frontal perforad, pintura negra electroestatica, de 11 UR, dimensiones 57 cm de alto, 53 cm de ancho y 50 cm d eprofundo. </v>
          </cell>
          <cell r="C868" t="str">
            <v>und</v>
          </cell>
          <cell r="D868">
            <v>569000</v>
          </cell>
        </row>
        <row r="869">
          <cell r="A869" t="str">
            <v>elec 134</v>
          </cell>
          <cell r="B869" t="str">
            <v xml:space="preserve">Gabinete de Piso en Acero de 19", 60 cm de ancho, 100 cm de 
profundo, 7 pies de altura con 45 UR, puerta de malla segun norma. Color negro: Gabinete piso acero 19" internas según norma EIA
310D/E, 60cm ancho externo x 7 pies altura 45RU
interno útil, x 100 cm de profundidad externa,
estructura en cal 14 para resistencia de peso estático
de 1000 kilos, puerta frontal doble hoja perforada total
según norma EIA /TIA 942 y desmontable, con
cerradura de maneta tipo bombín con cierre de tres
puntos, puerta posterior doble hoja perforada total
según norma EIA /TIA 942 y desmontable, con
cerradura de seguridad, base abierta, con tapa
protectora desmontable y entradas de cableados
protegidas con membranas en caucho cumplen UL
94, 4 parales internos para rack de 19", según norma
EIA 310D, numerados en unidades de rack, ajustables
en profundidad, tapas laterales divididas y
desmontables por medio de cierres plásticos y
cerradura con llave, tapa superior con entrada de
cables laterales , posibilidad de montaje de hasta 6
ventiladores, barraje de tierra en cobre electrolítico de
6 puntos montado sobre aisladores, posee rodachinas
y niveladores, estructura con posibilidad para anclaje
a piso placa o piso falso, cable de tierras
equipotenciales con terminales para fácil desmonte,
kit de tornillos y tuercas para instalación de equipos,
terminado en pintura electrostática. </v>
          </cell>
          <cell r="C869" t="str">
            <v>und</v>
          </cell>
          <cell r="D869">
            <v>0</v>
          </cell>
        </row>
        <row r="870">
          <cell r="A870" t="str">
            <v>elec 135</v>
          </cell>
          <cell r="B870" t="str">
            <v>Gabinete de relés GreenMAX, Tamaño de 8 relés, montaje en superficie, Doméstico, con puerta con seguro, NEMA 1 LEVITON REF R08TC-100 // GABINETE GM 8 RELÉS DE SOBREPONER CON PUERTA Y LLAVE, NEMA 1 - 08TC-100</v>
          </cell>
          <cell r="C870" t="str">
            <v>und</v>
          </cell>
          <cell r="D870">
            <v>1156468.18</v>
          </cell>
        </row>
        <row r="871">
          <cell r="A871" t="str">
            <v>elec 136</v>
          </cell>
          <cell r="B871" t="str">
            <v xml:space="preserve">GRAN LUNA 26CM Luminaria circular tipo plafón de 26cm de diametro, para empotrar, sobreponer o suspender en techo, cuerpo en aluminio repujado, difusor en polimetilmetalcrilato (PMMA). Fuente lumínica LED SMD (Regleta), COLOR NEGRO. Vida util 50000, IRC 80, Voltaje de operacion 120 V, IP 44, Potencia 24 W, GRados 120, Flujo real 1811 lm, Temperatura Color 4000 K, Eficacia 114 lm/W, difusor OPAL. </v>
          </cell>
          <cell r="C871" t="str">
            <v>und</v>
          </cell>
          <cell r="D871">
            <v>68900</v>
          </cell>
        </row>
        <row r="872">
          <cell r="A872" t="str">
            <v>elec 137</v>
          </cell>
          <cell r="B872" t="str">
            <v>grapa equipotencial para bajante y tubo OBO</v>
          </cell>
          <cell r="C872" t="str">
            <v>und</v>
          </cell>
          <cell r="D872">
            <v>72500</v>
          </cell>
        </row>
        <row r="873">
          <cell r="A873" t="str">
            <v>elec 138</v>
          </cell>
          <cell r="B873" t="str">
            <v>GreenMAX Digital Switch, 4-Button (includes single gang wallplate) RDGSW-4DW</v>
          </cell>
          <cell r="C873" t="str">
            <v>und</v>
          </cell>
          <cell r="D873">
            <v>991240.25</v>
          </cell>
        </row>
        <row r="874">
          <cell r="A874" t="str">
            <v>elec 139</v>
          </cell>
          <cell r="B874" t="str">
            <v>Grounding Clamp kit para pantalla metalica de cable de fibra</v>
          </cell>
          <cell r="C874" t="str">
            <v>und</v>
          </cell>
          <cell r="D874">
            <v>592000</v>
          </cell>
        </row>
        <row r="875">
          <cell r="A875" t="str">
            <v>elec 140</v>
          </cell>
          <cell r="B875" t="str">
            <v>Borna un ojo de conexión cable # 4AWG</v>
          </cell>
          <cell r="C875" t="str">
            <v>und</v>
          </cell>
          <cell r="D875">
            <v>1430</v>
          </cell>
        </row>
        <row r="876">
          <cell r="A876" t="str">
            <v>elec 141</v>
          </cell>
          <cell r="B876" t="str">
            <v>Interruptor SENCILLO linea DECORA y Tapa 1 huecos con tornillos linea Decora LEVITON 5601-2W o similar</v>
          </cell>
          <cell r="C876" t="str">
            <v>und</v>
          </cell>
          <cell r="D876">
            <v>11644.15</v>
          </cell>
        </row>
        <row r="877">
          <cell r="A877" t="str">
            <v>elec 142</v>
          </cell>
          <cell r="B877" t="str">
            <v>Interruptor termomagnetico tipo industrial caja moldeada capacidad según Diagrama Unifilar / Cuadro de Carga</v>
          </cell>
          <cell r="C877" t="str">
            <v>und</v>
          </cell>
          <cell r="D877">
            <v>424600</v>
          </cell>
        </row>
        <row r="878">
          <cell r="A878" t="str">
            <v>elec 143</v>
          </cell>
          <cell r="B878" t="str">
            <v>Interruptor termomagnetico tipo industrial caja moldeada capacidad según Diagrama Unifilar / Cuadro de Carga</v>
          </cell>
          <cell r="C878" t="str">
            <v>und</v>
          </cell>
          <cell r="D878">
            <v>258800</v>
          </cell>
        </row>
        <row r="879">
          <cell r="A879" t="str">
            <v>elec 144</v>
          </cell>
          <cell r="B879" t="str">
            <v>Interruptor termomagnetico tipo industrial caja moldeada capacidad según Diagrama Unifilar / Cuadro de Carga</v>
          </cell>
          <cell r="C879" t="str">
            <v>und</v>
          </cell>
          <cell r="D879">
            <v>276000</v>
          </cell>
        </row>
        <row r="880">
          <cell r="A880" t="str">
            <v>elec 145</v>
          </cell>
          <cell r="B880" t="str">
            <v>Kit de bandeja de empalme para fibra optica de 24 hilos para montaje en FOSC (Mufla)   (7)</v>
          </cell>
          <cell r="C880" t="str">
            <v>und</v>
          </cell>
          <cell r="D880">
            <v>459000</v>
          </cell>
        </row>
        <row r="881">
          <cell r="A881" t="str">
            <v>elec 146</v>
          </cell>
          <cell r="B881" t="str">
            <v>Kit organizador de fibra para bandeja
760231449 de 1 y 2 RU. Kit Fiber Drum  (9)</v>
          </cell>
          <cell r="C881" t="str">
            <v>und</v>
          </cell>
          <cell r="D881">
            <v>81000</v>
          </cell>
        </row>
        <row r="882">
          <cell r="A882" t="str">
            <v>elec 147</v>
          </cell>
          <cell r="B882" t="str">
            <v>KIT TIERRA MEDIA TENSION ACERO INOXIDABLE  C/VARILLA 10MM SEGÚN NORMA CODENSA</v>
          </cell>
          <cell r="C882" t="str">
            <v>und</v>
          </cell>
          <cell r="D882">
            <v>410550</v>
          </cell>
        </row>
        <row r="883">
          <cell r="A883" t="str">
            <v>elec 148</v>
          </cell>
          <cell r="B883" t="str">
            <v xml:space="preserve">LADRILLO TOLETE RECOCIDO COMUN 20X10X6 </v>
          </cell>
          <cell r="C883" t="str">
            <v>und</v>
          </cell>
          <cell r="D883">
            <v>0</v>
          </cell>
        </row>
        <row r="884">
          <cell r="A884" t="str">
            <v>elec 149</v>
          </cell>
          <cell r="B884" t="str">
            <v xml:space="preserve">LED DECO BOLARDO 6W 0.4M WW P29301 marca SYLVANIA. Luminaria decorativa LED tipo bolardo. Su diseño compacto crea ambientes atractivos y agradables, proporciona una salida de luz uniforme y bajo consumo de energía.. Temperatura de color
3000 K (WW), Flujo luminoso 300 lm, Ángulo de apertura
90°, Reproducción de color (IRC) 80, Vida útil 30000 h L70, Eficacia
50 lm/W, Grado de protección IP IP54, Potencia de  entrada
6 W, Tensión de operación 100-240 V 50/60 Hz, Factor de potencia
&gt;0.50, Distorsión armónica (THD) &lt;20%. </v>
          </cell>
          <cell r="C884" t="str">
            <v>und</v>
          </cell>
          <cell r="D884">
            <v>169700</v>
          </cell>
        </row>
        <row r="885">
          <cell r="A885" t="str">
            <v>elec 150</v>
          </cell>
          <cell r="B885" t="str">
            <v xml:space="preserve">LED DECO BOLARDO 6W 0.8M WW P29303 marca SYLVANIA. Luminaria decorativa LED tipo bolardo. Su diseño compacto crea ambientes atractivos y agradables, proporciona una salida de luz uniforme y bajo consumo de energía.. Temperatura de color
3000 K (WW), Flujo luminoso 300 lm, Ángulo de apertura
90°, Reproducción de color (IRC) 80, Vida útil 30000 h L70, Eficacia
50 lm/W, Grado de protección IP IP54, Potencia de  entrada
6 W, Tensión de operación 100-240 V 50/60 Hz, Factor de potencia
&gt;0.50, Distorsión armónica (THD) &lt;20%. </v>
          </cell>
          <cell r="C885" t="str">
            <v>und</v>
          </cell>
          <cell r="D885">
            <v>305000</v>
          </cell>
        </row>
        <row r="886">
          <cell r="A886" t="str">
            <v>elec 151</v>
          </cell>
          <cell r="B886" t="str">
            <v xml:space="preserve">LED DECO PISO 9W WW MV P28393 marca SYLVANIA. Luminaria de piso LED con driver integrado. Su diseño compacto proporciona una salida de luz uniforme y bajo consumo de energía.. Temperatura de color 3000 K, Flujo luminoso 450 lm, Ángulo de apertura 25°, Reproducción de color (IRC) &gt;70, Vida útil
20000 h L70, Eficacia 50 lm/W, Grado de protección IP65/IK08, Potencia de entrada 9 W,  Tensión de operación 100-240 V 50/60 Hz, Factor de potencia 0.9, Distorsión armónica (THD) &lt;20%. </v>
          </cell>
          <cell r="C886" t="str">
            <v>und</v>
          </cell>
          <cell r="D886">
            <v>170400</v>
          </cell>
        </row>
        <row r="887">
          <cell r="A887" t="str">
            <v>elec 152</v>
          </cell>
          <cell r="B887" t="str">
            <v xml:space="preserve">LED DECO STEP 6W INC WW P29307 marca SYLVANIA. Luminaria decorativa LED tipo aplique de pared. Su diseño compacto crea ambientes atractivos y agradables. Temperatura de color 3000 K (WW), Flujo luminoso 200 lm, Ángulo de apertura
90°, Reproducción de color (IRC) 80, Vida útil 30000 h L70, Eficacia
33 lm/W, Grado de protección IP IP65, Potencia de entrada
6 W, Tensión de operación 100-240 V 50/60 Hz, Factor de potencia
&gt;0.50, Distorsión armónica (THD) &lt;20%. </v>
          </cell>
          <cell r="C887" t="str">
            <v>und</v>
          </cell>
          <cell r="D887">
            <v>112500</v>
          </cell>
        </row>
        <row r="888">
          <cell r="A888" t="str">
            <v>elec 153</v>
          </cell>
          <cell r="B888" t="str">
            <v>LED Decorativas  LED DECO APLIQUE D/I E27 SP; Ángulo de apertura 90°; Tipo de distribución Directa simétrica;  Acabado
Negro mate; Grado de protección IP IP54;  Tensión de operación
100-240 V 50/60 Hz</v>
          </cell>
          <cell r="C888" t="str">
            <v>und</v>
          </cell>
          <cell r="D888">
            <v>93900</v>
          </cell>
        </row>
        <row r="889">
          <cell r="A889" t="str">
            <v>elec 154</v>
          </cell>
          <cell r="B889" t="str">
            <v xml:space="preserve">LED Emergencia AVISO DE SALIDA color verde: P33718 MARCA SYLVANIA, Voltaje de entrada 110-130 VAC 60hz,  Batería tipo: Níquel Cadmio, con indicador de carga, Potencia LED 1,8 W, Factor de potencia 0,9, Autonomia 300 min. </v>
          </cell>
          <cell r="C889" t="str">
            <v>und</v>
          </cell>
          <cell r="D889">
            <v>85300</v>
          </cell>
        </row>
        <row r="890">
          <cell r="A890" t="str">
            <v>elec 155</v>
          </cell>
          <cell r="B890" t="str">
            <v>LED Emergencia LED EMERG R1 2X1.2W P27938 LuminariaLEDparailuminacióndeemergencia,paramontajeentechooenpared,condiseñomodernoyrobusto.Proyecciónuniformedelaluz,conbateríaintegradaparabrindar90minutosdeautonomía. Temperatura de color  6500K (DL),  Flujo luminoso 2X75 lm, Ángulo de apertura 120°, Reproducción de color (IRC) &gt;70, Potencia Spot LED 2x1.2W, Tipo de montaje Sobreponer, Tensión de operación 120V o 277V, Batería Ni-Cd 3.6V 1000mAH</v>
          </cell>
          <cell r="C890" t="str">
            <v>und</v>
          </cell>
          <cell r="D890">
            <v>105500</v>
          </cell>
        </row>
        <row r="891">
          <cell r="A891" t="str">
            <v>elec 156</v>
          </cell>
          <cell r="B891" t="str">
            <v xml:space="preserve">LED HERMETICA 50W NW P27371 marca SYLVANIA. Luminariaindustrialtipohermética,diseñadaconLEDdealtaeficaciaydriverindependiente.Proyección uniforme de la luz, reduce los costos de consumo de energía y de mantenimiento. Temperatura de color 4000 K, Flujo luminoso 4500 lm, Ángulo de apertura 120°, Reproducción de color (IRC) &gt;80, Vida útil 50000 h L70, Eficacia 90 lm/W, Grado de protección IP | IK IP65 | IK08, Potencia de entrada 50 W, Tensión de operación 100-240 V 50/60 Hz, Factor de potencia &gt;0.90, Distorsión armónica (THD) &lt;20%. </v>
          </cell>
          <cell r="C891" t="str">
            <v>und</v>
          </cell>
          <cell r="D891">
            <v>154900</v>
          </cell>
        </row>
        <row r="892">
          <cell r="A892" t="str">
            <v>elec 157</v>
          </cell>
          <cell r="B892" t="str">
            <v>LED Panel Sobreponer LED PANEL RD 24W DL MV SP P27181  marca SYLVANIA Luminaria tipo panel LED de sobreponer, de uso interior. Proyección uniforme de la luz , reduce los costos de consumo de energía y de mantenimiento. Temperatura de color 6500 K, Flujo luminoso 1600 lm, Ángulo de apertura 120°, Reproducción de color (IRC) &gt;80, Vida útil 25000 h L70, Eficacia 67 lm/W, Grado de protección IP IP20, Potencia de entrada 24 W, Tensión de operación 100-240 V 50/60 Hz.</v>
          </cell>
          <cell r="C892" t="str">
            <v>und</v>
          </cell>
          <cell r="D892">
            <v>57600</v>
          </cell>
        </row>
        <row r="893">
          <cell r="A893" t="str">
            <v>elec 158</v>
          </cell>
          <cell r="B893" t="str">
            <v>LED REFLECTOR JETA 30W W P23261 marca SYLVANIA o similar Luminaria LED tipo reflector para interiores o exteriores, diseñodelgado y liviano con drive rintegradoenlaluminaria.Instalaciónsobrepuestoconsoportemetálico.Proyecciónuniformedela luz, reduce los costos de consumo de energía y mantenimiento. Temperatura de color 3000 K, Flujo luminoso 2400 lm, Ángulo de apertura 100°, Reproducción de color (IRC) 70, Vida útil 25000 h L70, Eficacia 85 lm/W, Grado de protección IP IP65, Potencia de entrada 30 W, Tensión de operación 100-240 V 50/60 Hz, Factor de potencia 0.9, Distorsión armónica (THD) &lt;20%</v>
          </cell>
          <cell r="C893" t="str">
            <v>und</v>
          </cell>
          <cell r="D893">
            <v>54250</v>
          </cell>
        </row>
        <row r="894">
          <cell r="A894" t="str">
            <v>elec 159</v>
          </cell>
          <cell r="B894" t="str">
            <v>LED REFLECTOR JETA PRO 100W CW P28047 marca SYLVANIA.LuminariaLEDtiporeflectorparainterioresoexteriores,diseñodelgadoylivianocondriverintegradoenlaluminaria.Instalaciónsobrepuestoconsoportemetálico.Proyecciónuniformedela luz, reduce los costos de consumo de energía y mantenimiento.. Temperatura de color 5000 K (CW), Flujo luminoso 12000 lm, Ángulo de apertura 90°, Reproducción de color (IRC) &gt;70, Eficacia 120 lm/W, Grado de protección IP IP66 / IK08, Potencia de entrada 100 W, Tensión de operación 100-277 V 50/60 Hz, Factor de potencia 0.9, Distorsión armónica (THD) &lt;20%</v>
          </cell>
          <cell r="C894" t="str">
            <v>und</v>
          </cell>
          <cell r="D894">
            <v>466000</v>
          </cell>
        </row>
        <row r="895">
          <cell r="A895" t="str">
            <v>elec 160</v>
          </cell>
          <cell r="B895" t="str">
            <v>LED Wall Pack LED WALLPACK TP-WP03 72W NW P27388 marca Sylvania Luminaria LED tipo wall pack. Su estilo arquitectónico crea ambientes atractivos y agradables, proporciona una salida de luz uniforme y bajo consumo de energía.,  Temperatura de color 4000 K, Flujo luminoso 5400 lm, Ángulo de apertura 90° x 60°, Reproducción de color (IRC) 80, Vida útil 50000 h L70, Eficacia 75 lm/W, Grado de protección IP IP54, Potencia de entrada 72 W, Tensión de operación 100-277 V 50/60 Hz, Factor de potencia, &gt;0.90, Distorsión armónica (THD) &lt;20%.</v>
          </cell>
          <cell r="C895" t="str">
            <v>und</v>
          </cell>
          <cell r="D895">
            <v>399000</v>
          </cell>
        </row>
        <row r="896">
          <cell r="A896" t="str">
            <v>elec 161</v>
          </cell>
          <cell r="B896" t="str">
            <v>Marcación de cables en ambos extremos con cinta impresa</v>
          </cell>
          <cell r="C896" t="str">
            <v>und</v>
          </cell>
          <cell r="D896">
            <v>1800</v>
          </cell>
        </row>
        <row r="897">
          <cell r="A897" t="str">
            <v>elec 162</v>
          </cell>
          <cell r="B897" t="str">
            <v>Maniobra en Media Tensión en Linea Viva, incluye equipos de riesgo electrico MT y Carrocanasta Certificado</v>
          </cell>
          <cell r="C897" t="str">
            <v>glob</v>
          </cell>
          <cell r="D897">
            <v>0</v>
          </cell>
        </row>
        <row r="898">
          <cell r="A898" t="str">
            <v>elec 163</v>
          </cell>
          <cell r="B898" t="str">
            <v>SEÑAL AUDIOVISUAL DE PARED PARA EXTERIORES 24VDC - 84.4 O 79.4 DBA Y MULTICANDELA   DE 15, 30, 75, 110 CD, ROJA "FUEGO" SENSORSYSTEM REF: P2RK</v>
          </cell>
          <cell r="C898" t="str">
            <v>und</v>
          </cell>
          <cell r="D898">
            <v>357000</v>
          </cell>
        </row>
        <row r="899">
          <cell r="A899" t="str">
            <v>elec 164</v>
          </cell>
          <cell r="B899" t="str">
            <v xml:space="preserve">Marcacion de circuito </v>
          </cell>
          <cell r="C899" t="str">
            <v>ml</v>
          </cell>
          <cell r="D899">
            <v>1232</v>
          </cell>
        </row>
        <row r="900">
          <cell r="A900" t="str">
            <v>elec 165</v>
          </cell>
          <cell r="B900" t="str">
            <v>Marco y Tapa según norma Codensa AP280</v>
          </cell>
          <cell r="C900" t="str">
            <v>und</v>
          </cell>
          <cell r="D900">
            <v>79100</v>
          </cell>
        </row>
        <row r="901">
          <cell r="A901" t="str">
            <v>elec 166</v>
          </cell>
          <cell r="B901" t="str">
            <v>Marcación de Estación de Trabajo</v>
          </cell>
          <cell r="C901" t="str">
            <v>und</v>
          </cell>
          <cell r="D901">
            <v>1800</v>
          </cell>
        </row>
        <row r="902">
          <cell r="A902" t="str">
            <v>elec 167</v>
          </cell>
          <cell r="B902" t="str">
            <v>Marcación de tomas con cinta impresa autoadhesiva, en estación de trabajo.</v>
          </cell>
          <cell r="C902" t="str">
            <v>ml</v>
          </cell>
          <cell r="D902">
            <v>1100</v>
          </cell>
        </row>
        <row r="903">
          <cell r="A903" t="str">
            <v>elec 168</v>
          </cell>
          <cell r="B903" t="str">
            <v>Marco y Tapa AROTAPA según norma Codensa CS280</v>
          </cell>
          <cell r="C903" t="str">
            <v>glob</v>
          </cell>
          <cell r="D903">
            <v>333200</v>
          </cell>
        </row>
        <row r="904">
          <cell r="A904" t="str">
            <v>elec 169</v>
          </cell>
          <cell r="B904" t="str">
            <v>Marco y Tapa caja inspeccion de 30x30 cm</v>
          </cell>
          <cell r="C904" t="str">
            <v>glob</v>
          </cell>
          <cell r="D904">
            <v>58905</v>
          </cell>
        </row>
        <row r="905">
          <cell r="A905" t="str">
            <v>elec 170</v>
          </cell>
          <cell r="B905" t="str">
            <v>Marco y Tapa doble según norma Codensa CS276</v>
          </cell>
          <cell r="C905" t="str">
            <v>glob</v>
          </cell>
          <cell r="D905">
            <v>666400</v>
          </cell>
        </row>
        <row r="906">
          <cell r="A906" t="str">
            <v>elec 171</v>
          </cell>
          <cell r="B906" t="str">
            <v>Marco y Tapa según norma Codensa CS274</v>
          </cell>
          <cell r="C906" t="str">
            <v>glob</v>
          </cell>
          <cell r="D906">
            <v>208250</v>
          </cell>
        </row>
        <row r="907">
          <cell r="A907" t="str">
            <v>elec 172</v>
          </cell>
          <cell r="B907" t="str">
            <v>Marco y Tapa según norma Codensa CS275</v>
          </cell>
          <cell r="C907" t="str">
            <v>glob</v>
          </cell>
          <cell r="D907">
            <v>374850</v>
          </cell>
        </row>
        <row r="908">
          <cell r="A908" t="str">
            <v>elec 173</v>
          </cell>
          <cell r="B908" t="str">
            <v>Marquillas de cableado</v>
          </cell>
          <cell r="C908" t="str">
            <v>glob</v>
          </cell>
          <cell r="D908">
            <v>250000</v>
          </cell>
        </row>
        <row r="909">
          <cell r="A909" t="str">
            <v>elec 174</v>
          </cell>
          <cell r="B909" t="str">
            <v>Material de Montaje</v>
          </cell>
          <cell r="C909" t="str">
            <v>und</v>
          </cell>
          <cell r="D909">
            <v>2000</v>
          </cell>
        </row>
        <row r="910">
          <cell r="A910" t="str">
            <v>elec 175</v>
          </cell>
          <cell r="B910" t="str">
            <v xml:space="preserve">LED PANEL REDONDO,LUMINARIA TIPO PANEL LED CON DRIVER INDEPENDIENTE. MONTAJE DE INCRUSTAR EN CIELO RASO, CON CLIP DE FIJACIÓN. PROYECCIÓN UNIFORME DE LA LUZ , REDUCE LOS COSTOS DE CONSUMO DE ENERGÍA Y DE
MANTENIMIENTO. DISEÑO MODERNO CON FUENTE LED SMD Y DIFUSOR OPALIZADO. TEMPERATURA DE COLOR 4000 K (WW), FLUJO LUMINOSO 1600 LM, ÁNGULO DE APERTURA 120°, REPRODUCCIÓN DE COLOR (IRC) 70, VIDA ÚTIL 25000 H L70, EFICACIA 67 LM/W, GRADO DE PROTECCIÓN IP IP20, POTENCIA DE  ENTRADA 24 W, TENSIÓN DE OPERACIÓN 100-240 V 50/60 HZ, FACTOR DE POTENCIA &gt;0.50, DISTORSIÓN ARMÓNICA (THD) &lt;20%. </v>
          </cell>
          <cell r="C910" t="str">
            <v>und</v>
          </cell>
          <cell r="D910">
            <v>52100</v>
          </cell>
        </row>
        <row r="911">
          <cell r="A911" t="str">
            <v>elec 176</v>
          </cell>
          <cell r="B911" t="str">
            <v>MINI TITANIA PARED Luminaria lineal delgada para sobreponer en pared. Cuerpo en aluminio extruido, difusor en polimetilmetalcrilato (PMMA). Sistema configurable. Fuente lumínica LED SMD (Regleta), voltaje de operación 120 V, IP 44, potencia 28 W, Grados 90, Flujo REal 2005 lm/W, Temperatura de Color 4000 K, Eficacia 122 lm/W, Difusora Opal.  COLOR NEGRO</v>
          </cell>
          <cell r="C911" t="str">
            <v>und</v>
          </cell>
          <cell r="D911">
            <v>336000</v>
          </cell>
        </row>
        <row r="912">
          <cell r="A912" t="str">
            <v>elec 177</v>
          </cell>
          <cell r="B912" t="str">
            <v>MODULO DE COMANDO GM COMPLETO CON FUENTE DE 70W PROCESADOR PPAL, 16 ENTRADAS BV. 100-277VAC 50/60Hz LC 3.    RPM16-316</v>
          </cell>
          <cell r="C912" t="str">
            <v>und</v>
          </cell>
          <cell r="D912">
            <v>3869105.31</v>
          </cell>
        </row>
        <row r="913">
          <cell r="A913" t="str">
            <v>elec 178</v>
          </cell>
          <cell r="B913" t="str">
            <v>Modulo de Control: MODULO DE Control:  MARCA EDWARDS GSA-CR</v>
          </cell>
          <cell r="C913" t="str">
            <v>und</v>
          </cell>
          <cell r="D913">
            <v>222300</v>
          </cell>
        </row>
        <row r="914">
          <cell r="A914" t="str">
            <v>elec 179</v>
          </cell>
          <cell r="B914" t="str">
            <v>Modulo de Control: MODULO DE MONITOREO:  MARCA EDWARDS GSA-CT1</v>
          </cell>
          <cell r="C914" t="str">
            <v>und</v>
          </cell>
          <cell r="D914">
            <v>123000</v>
          </cell>
        </row>
        <row r="915">
          <cell r="A915" t="str">
            <v>elec 180</v>
          </cell>
          <cell r="B915" t="str">
            <v>MÓDULO GM CIEGO PARA LLENAR ESPACIOS EN EL PANEL DE INSERCIÓN. RELAY-BFM</v>
          </cell>
          <cell r="C915" t="str">
            <v>und</v>
          </cell>
          <cell r="D915">
            <v>20715.52</v>
          </cell>
        </row>
        <row r="916">
          <cell r="A916" t="str">
            <v>elec 181</v>
          </cell>
          <cell r="B916" t="str">
            <v>Rack Abierto 4 parales  de 19” de 2.1 m color negro de 45 UR. Fabricacion Nacional: Rack auto soportado de piso 7 pies 19”x 45 RU,
fabricado en acero laminado en frio cal 14 conformado por dos párales en “U” de 3” x 1¼ con agujeros cuadrados en la parte frontal y posterior en pasos de
5/8, 5/8, ½, con orificios para instalación en serie; Base con perforaciones para anclar al piso, ángulos superiores de sujeción, Kit de tornillos para ensamble y para montaje de equipos, terminado en pintura electrostática color negro. Cumple con las
especificaciones de la norma EIA 310D. + 50 UND DE KIT TORNILLO / CANASTA</v>
          </cell>
          <cell r="C916" t="str">
            <v>und</v>
          </cell>
          <cell r="D916">
            <v>1451800</v>
          </cell>
        </row>
        <row r="917">
          <cell r="A917" t="str">
            <v>elec 182</v>
          </cell>
          <cell r="B917" t="str">
            <v>Mutitoma con cable de 1.8m clavija L5-20R, 8 salidas, con supresor de 13kA.  Con certificacion RETIE</v>
          </cell>
          <cell r="C917" t="str">
            <v>und</v>
          </cell>
          <cell r="D917">
            <v>371103.8836</v>
          </cell>
        </row>
        <row r="918">
          <cell r="A918" t="str">
            <v>elec 183</v>
          </cell>
          <cell r="B918" t="str">
            <v>NVR 64 canales , capacidad de 8 discos duros, soporta Raid y how swap par discos Duros. Posee doble tarjeta de red.  NVR308-64R-B</v>
          </cell>
          <cell r="C918" t="str">
            <v>und</v>
          </cell>
          <cell r="D918">
            <v>8930000</v>
          </cell>
        </row>
        <row r="919">
          <cell r="A919" t="str">
            <v>elec 184</v>
          </cell>
          <cell r="B919" t="str">
            <v xml:space="preserve">Ordenador de cable horizontal de 2UR </v>
          </cell>
          <cell r="C919" t="str">
            <v>und</v>
          </cell>
          <cell r="D919">
            <v>90200</v>
          </cell>
        </row>
        <row r="920">
          <cell r="A920" t="str">
            <v>elec 185</v>
          </cell>
          <cell r="B920" t="str">
            <v xml:space="preserve">Ordenador de Cable Vertical, frontal - trasero, con tapa 4" x 5 " de 80" alto    </v>
          </cell>
          <cell r="C920" t="str">
            <v>und</v>
          </cell>
          <cell r="D920">
            <v>724329.2</v>
          </cell>
        </row>
        <row r="921">
          <cell r="A921" t="str">
            <v>elec 186</v>
          </cell>
          <cell r="B921" t="str">
            <v xml:space="preserve">Panel de 4 lazos inteligentes, soportan 125 det/125 mod, lazos opc, 4 NAC' Vigilant. Inclye accsorios de fijación y montaje en muro.     marca EDWARDS (Linea Vigillant)   VS4-G-SP FACP </v>
          </cell>
          <cell r="C921" t="str">
            <v>und</v>
          </cell>
          <cell r="D921">
            <v>3828000</v>
          </cell>
        </row>
        <row r="922">
          <cell r="A922" t="str">
            <v>elec 187</v>
          </cell>
          <cell r="B922" t="str">
            <v>PANEL DE INSERCIÓN GM, 8 MODULOS, VACIO, P GABINETES DE 8 RELÉS NO INCLUYE RELÉS. LEVITON REF R0800-000 // GreenMAX 8-position Relay Insert Panel (fits 8-relay cabinet), without relays, Title 24 compliant, ASHRAE 90.1 compliant</v>
          </cell>
          <cell r="C922" t="str">
            <v>und</v>
          </cell>
          <cell r="D922">
            <v>623533.81999999995</v>
          </cell>
        </row>
        <row r="923">
          <cell r="A923" t="str">
            <v>elec 188</v>
          </cell>
          <cell r="B923" t="str">
            <v>Panel de instrusion 32 AREAS - 599 PUNTOS B9512G incluye llave de programacion, adaptador y 2 unidades de sirena</v>
          </cell>
          <cell r="C923" t="str">
            <v>und</v>
          </cell>
          <cell r="D923">
            <v>3900000</v>
          </cell>
        </row>
        <row r="924">
          <cell r="A924" t="str">
            <v>elec 189</v>
          </cell>
          <cell r="B924" t="str">
            <v xml:space="preserve">Patch Cord Categoria 6A de 5 ft color azul </v>
          </cell>
          <cell r="C924" t="str">
            <v>und</v>
          </cell>
          <cell r="D924">
            <v>27792</v>
          </cell>
        </row>
        <row r="925">
          <cell r="A925" t="str">
            <v>elec 190</v>
          </cell>
          <cell r="B925" t="str">
            <v xml:space="preserve">Patch Cord de FO multimodo, 50 μm 10G LC-LC 3metros duplex. </v>
          </cell>
          <cell r="C925" t="str">
            <v>und</v>
          </cell>
          <cell r="D925">
            <v>103173</v>
          </cell>
        </row>
        <row r="926">
          <cell r="A926" t="str">
            <v>elec 191</v>
          </cell>
          <cell r="B926" t="str">
            <v>Patch panel Angulado de 24 puertos Categoria 6A   + 24 Jacks negros (CAT6A) .</v>
          </cell>
          <cell r="C926" t="str">
            <v>und</v>
          </cell>
          <cell r="D926">
            <v>950000</v>
          </cell>
        </row>
        <row r="927">
          <cell r="A927" t="str">
            <v>elec 192</v>
          </cell>
          <cell r="B927" t="str">
            <v>Patch panel Angulado de 48 puertos Categoria 6A   + 48 Jacks negros (CAT6A) .</v>
          </cell>
          <cell r="C927" t="str">
            <v>und</v>
          </cell>
          <cell r="D927">
            <v>1883380</v>
          </cell>
        </row>
        <row r="928">
          <cell r="A928" t="str">
            <v>elec 193</v>
          </cell>
          <cell r="B928" t="str">
            <v>TAPON PARA DUCTOS 6" ET625</v>
          </cell>
          <cell r="C928" t="str">
            <v>und</v>
          </cell>
          <cell r="D928">
            <v>0</v>
          </cell>
        </row>
        <row r="929">
          <cell r="A929" t="str">
            <v>elec 194</v>
          </cell>
          <cell r="B929" t="str">
            <v>TAPON PARA DUCTOS 4" ET625</v>
          </cell>
          <cell r="C929" t="str">
            <v>und</v>
          </cell>
          <cell r="D929">
            <v>0</v>
          </cell>
        </row>
        <row r="930">
          <cell r="A930" t="str">
            <v>elec 195</v>
          </cell>
          <cell r="B930" t="str">
            <v xml:space="preserve">PLACA  CIEGA BANDEJA DE F.O PLASTICA    </v>
          </cell>
          <cell r="C930" t="str">
            <v>und</v>
          </cell>
          <cell r="D930">
            <v>32000</v>
          </cell>
        </row>
        <row r="931">
          <cell r="A931" t="str">
            <v>elec 196</v>
          </cell>
          <cell r="B931" t="str">
            <v>Placa fibra optica con 6 acopladores duplex LC (12 fibras) LOMM OM4   (9)</v>
          </cell>
          <cell r="C931" t="str">
            <v>und</v>
          </cell>
          <cell r="D931">
            <v>375802</v>
          </cell>
        </row>
        <row r="932">
          <cell r="A932" t="str">
            <v>elec 197</v>
          </cell>
          <cell r="B932" t="str">
            <v>Placas de señalizacion (Pictogramas)</v>
          </cell>
          <cell r="C932" t="str">
            <v>glob</v>
          </cell>
          <cell r="D932">
            <v>120000</v>
          </cell>
        </row>
        <row r="933">
          <cell r="A933" t="str">
            <v>elec 198</v>
          </cell>
          <cell r="B933" t="str">
            <v xml:space="preserve">SUMINISTRP INSTALACION Y PUESTA EN MARCHA DE PLANTA ELÉCTRICA DE 313 KVA /250 KW, PARA UN CALCULO DE 300 KVA EFECTIVOS A LA ALTURA DE BOGOTÁ, STAND BY,  TRIFASICA 4 HILOS, 208/120 V,   , FRECUENCIA 60 HZ, 1800 RPM, SINCRONICO CON ESCOBILLAS, REFRIGERACIÓN CONAGUA. (INCLUYE MONTAJE, ACCESORIOS DE CONEXIÓN Y DESFOGUE), CON CABINA INSONORA PARA INSTALACION EXTERIOR, DE DIMENSIONES 4,35 M L X 1,37 M A X 2,35 M H, </v>
          </cell>
          <cell r="C933" t="str">
            <v>und</v>
          </cell>
          <cell r="D933">
            <v>184777146.245</v>
          </cell>
        </row>
        <row r="934">
          <cell r="A934" t="str">
            <v>elec 199</v>
          </cell>
          <cell r="B934" t="str">
            <v>prensaestopa de 1"</v>
          </cell>
          <cell r="C934" t="str">
            <v>und</v>
          </cell>
          <cell r="D934">
            <v>2246.7199999999998</v>
          </cell>
        </row>
        <row r="935">
          <cell r="A935" t="str">
            <v>elec 200</v>
          </cell>
          <cell r="B935" t="str">
            <v>platina de acero soldada a equipo o estructura y terminal de ojo</v>
          </cell>
          <cell r="C935" t="str">
            <v>und</v>
          </cell>
          <cell r="D935">
            <v>8000</v>
          </cell>
        </row>
        <row r="936">
          <cell r="A936" t="str">
            <v>elec 201</v>
          </cell>
          <cell r="B936" t="str">
            <v>Power Pack LEVITON OSP20-RD0 UNIDAD DE CONTROL PARA SENSORES OSC 120V/220V/277V INCAN/FLUOR 20A@120V; FLUOR 20A@277V; MOTOR 1HP@120V; MOTOR 2HP@277, CON CONTACTOS SECOS (NO/NC)</v>
          </cell>
          <cell r="C936" t="str">
            <v>und</v>
          </cell>
          <cell r="D936">
            <v>132737.35999999999</v>
          </cell>
        </row>
        <row r="937">
          <cell r="A937" t="str">
            <v>elec 202</v>
          </cell>
          <cell r="B937" t="str">
            <v>Soldadura Conduit PVC</v>
          </cell>
          <cell r="C937" t="str">
            <v>⅛ gal</v>
          </cell>
          <cell r="D937">
            <v>70600.319999999992</v>
          </cell>
        </row>
        <row r="938">
          <cell r="A938" t="str">
            <v>elec 203</v>
          </cell>
          <cell r="B938" t="str">
            <v>prensaestopa de 1/2"</v>
          </cell>
          <cell r="C938" t="str">
            <v>und</v>
          </cell>
          <cell r="D938">
            <v>1950</v>
          </cell>
        </row>
        <row r="939">
          <cell r="A939" t="str">
            <v>elec 204</v>
          </cell>
          <cell r="B939" t="str">
            <v xml:space="preserve">Puerta en celosía con cerradura antipánico según norma CTS548. Incluye cerradura antipanico </v>
          </cell>
          <cell r="C939" t="str">
            <v>glob</v>
          </cell>
          <cell r="D939">
            <v>4750000</v>
          </cell>
        </row>
        <row r="940">
          <cell r="A940" t="str">
            <v>elec 205</v>
          </cell>
          <cell r="B940" t="str">
            <v>Punta de captación en aluminio, con su respectiva base, para fijación y conexión al anillo superior. Longuitud 100 cms.</v>
          </cell>
          <cell r="C940" t="str">
            <v>und</v>
          </cell>
          <cell r="D940">
            <v>87000</v>
          </cell>
        </row>
        <row r="941">
          <cell r="A941" t="str">
            <v>elec 206</v>
          </cell>
          <cell r="B941" t="str">
            <v>PUNTILLA CON CABEZA 2"</v>
          </cell>
          <cell r="C941" t="str">
            <v>Lb</v>
          </cell>
          <cell r="D941">
            <v>0</v>
          </cell>
        </row>
        <row r="942">
          <cell r="A942" t="str">
            <v>elec 207</v>
          </cell>
          <cell r="B942" t="str">
            <v xml:space="preserve">QUICK PORT USB BLANCO REF 40835 LEVITON + Face plate (solo un extremo) </v>
          </cell>
          <cell r="C942" t="str">
            <v>und</v>
          </cell>
          <cell r="D942">
            <v>45907.344000000005</v>
          </cell>
        </row>
        <row r="943">
          <cell r="A943" t="str">
            <v>elec 208</v>
          </cell>
          <cell r="B943" t="str">
            <v>Rack Abierto Sencillo de 19” de 2.1 m color negro de 45 UR. Fabricacion Nacional: Rack auto soportado de piso 7 pies 19”x 45 RU,
fabricado en acero laminado en frio cal 14 conformado por dos párales en “U” de 3” x 1¼ con agujeros cuadrados en la parte frontal y posterior en pasos de
5/8, 5/8, ½, con orificios para instalación en serie; Base con perforaciones para anclar al piso, ángulos superiores de sujeción, Kit de tornillos para ensamble y para montaje de equipos, terminado en pintura electrostática color negro. Cumple con las
especificaciones de la norma EIA 310D. + 50 UND DE KIT TORNILLO / CANASTA</v>
          </cell>
          <cell r="C943" t="str">
            <v>und</v>
          </cell>
          <cell r="D943">
            <v>1050000</v>
          </cell>
        </row>
        <row r="944">
          <cell r="A944" t="str">
            <v>elec 209</v>
          </cell>
          <cell r="B944" t="str">
            <v>Tapa para puerto Quickport Leviton 41641-00w</v>
          </cell>
          <cell r="C944" t="str">
            <v>m3</v>
          </cell>
          <cell r="D944">
            <v>7801.6399999999994</v>
          </cell>
        </row>
        <row r="945">
          <cell r="A945" t="str">
            <v>elec 210</v>
          </cell>
          <cell r="B945" t="str">
            <v>Receptor Inalambrico Receptor bus SDI2 inalámbrica (B810) marca BOSCH o similar incluye adaptador y transformador</v>
          </cell>
          <cell r="C945" t="str">
            <v>und</v>
          </cell>
          <cell r="D945">
            <v>843000</v>
          </cell>
        </row>
        <row r="946">
          <cell r="A946" t="str">
            <v>elec 211</v>
          </cell>
          <cell r="B946" t="str">
            <v>Reflective Beam smoke detector ref. ED-EC-50R   Marca EDWARDS.</v>
          </cell>
          <cell r="C946" t="str">
            <v>und</v>
          </cell>
          <cell r="D946">
            <v>2173749.2000000002</v>
          </cell>
        </row>
        <row r="947">
          <cell r="A947" t="str">
            <v>elec 212</v>
          </cell>
          <cell r="B947" t="str">
            <v>RELÉ LATCHING P GM, 12POLO RETORNO A CERRADO BASICO SIN MONITOREO, 24-277VAC 20A INC/HAL, 24-277VAC 30A BALASTOS, 347VAC 20A BALASTOS, 120VAC 1/2HP MOTORES, 277VAC 1HP MOTORES, 240VAC 1HP MOTORES. RELAY-2CB</v>
          </cell>
          <cell r="C947" t="str">
            <v>und</v>
          </cell>
          <cell r="D947">
            <v>229161.87</v>
          </cell>
        </row>
        <row r="948">
          <cell r="A948" t="str">
            <v>elec 213</v>
          </cell>
          <cell r="B948" t="str">
            <v>RELÉ LATCHING P GM, 1-POLO RETORNO A CERRADO BASICO SIN MONITOREO, 24-277VAC 20A INC/HAL, 24-277VAC 30A BALASTOS, 347VAC 20A BALASTOS, 120VAC 1/2HP MOTORES, 277VAC 1HP MOTORES, 240VAC 1HP MOTORES. RELAY-1CB</v>
          </cell>
          <cell r="C948" t="str">
            <v>und</v>
          </cell>
          <cell r="D948">
            <v>181500</v>
          </cell>
        </row>
        <row r="949">
          <cell r="A949" t="str">
            <v>elec 214</v>
          </cell>
          <cell r="B949" t="str">
            <v>Repetidor Inalambrico Repetidor RADION marca BOSCH o similar, incluye adaptador y transformador</v>
          </cell>
          <cell r="C949" t="str">
            <v>und</v>
          </cell>
          <cell r="D949">
            <v>765000</v>
          </cell>
        </row>
        <row r="950">
          <cell r="A950" t="str">
            <v>elec 215</v>
          </cell>
          <cell r="B950" t="str">
            <v>Sensor infrarojo de bajo voltaje   para montaje en techo grado comercial   con power pack para sensor. ESPECIFICACION: tecnología: infrarrojo pasivo, Montaje: Techo, alcance de cobertura: 139.3 m², ajuste: Autoajustable, Relé aislado: Sí, arados del patrón: 360, cumple con el título 24: Sí, grado: Comercial, color: Totalmente blanco LEVITON  OSC15-I0W</v>
          </cell>
          <cell r="C950" t="str">
            <v>und</v>
          </cell>
          <cell r="D950">
            <v>222731.11</v>
          </cell>
        </row>
        <row r="951">
          <cell r="A951" t="str">
            <v>elec 216</v>
          </cell>
          <cell r="B951" t="str">
            <v xml:space="preserve">Sensor infrarrojo autonomo para montaje en techo de 360 grados, grado comercial LEVITON ODCOS-I1W </v>
          </cell>
          <cell r="C951" t="str">
            <v>und</v>
          </cell>
          <cell r="D951">
            <v>85799</v>
          </cell>
        </row>
        <row r="952">
          <cell r="A952" t="str">
            <v>elec 217</v>
          </cell>
          <cell r="B952" t="str">
            <v>Sensor infrarrojo autonomo para montaje en techo hasta 12 m de 360 grados, grado comercial LEVITON OSFHU</v>
          </cell>
          <cell r="C952" t="str">
            <v>und</v>
          </cell>
          <cell r="D952">
            <v>237707.23600000009</v>
          </cell>
        </row>
        <row r="953">
          <cell r="A953" t="str">
            <v>elec 218</v>
          </cell>
          <cell r="B953" t="str">
            <v>Sensor infrarrojo de largo alcance para montaje en techo o pared grado comercial. LEVITON OSWLR-I0W.</v>
          </cell>
          <cell r="C953" t="str">
            <v>und</v>
          </cell>
          <cell r="D953">
            <v>298660.25</v>
          </cell>
        </row>
        <row r="954">
          <cell r="A954" t="str">
            <v>elec 219</v>
          </cell>
          <cell r="B954" t="str">
            <v>Sensor ultrasonico para montaje en techo grado comercial de 360 grados. LEVITON OSC10-U0W.</v>
          </cell>
          <cell r="C954" t="str">
            <v>und</v>
          </cell>
          <cell r="D954">
            <v>353335.99</v>
          </cell>
        </row>
        <row r="955">
          <cell r="A955" t="str">
            <v>elec 220</v>
          </cell>
          <cell r="B955" t="str">
            <v>Señal Audiovisual de Pared 24Vdc - 84.4 o 79.4 dBA y Multicandela   de 15, 30, 75, 110 cd, roja "FUEGO"EDWARDS (Linea Vigillant) GL1RF-HDVMC</v>
          </cell>
          <cell r="C955" t="str">
            <v>und</v>
          </cell>
          <cell r="D955">
            <v>223720</v>
          </cell>
        </row>
        <row r="956">
          <cell r="A956" t="str">
            <v>elec 221</v>
          </cell>
          <cell r="B956" t="str">
            <v>Señal Audiovisual de Pared 24Vdc - 84.4 o 79.4 dBA y Multicandela   de 15, 30, 75, 110 cd, roja "FUEGO"EDWARDS (Linea Vigillant) PARA INSTALACION EN TECHO</v>
          </cell>
          <cell r="C956" t="str">
            <v>und</v>
          </cell>
          <cell r="D956">
            <v>209000</v>
          </cell>
        </row>
        <row r="957">
          <cell r="A957" t="str">
            <v>elec 222</v>
          </cell>
          <cell r="B957" t="str">
            <v>Sistema de Labeling del sistema de Grounding and Bonding</v>
          </cell>
          <cell r="C957" t="str">
            <v>glob</v>
          </cell>
          <cell r="D957">
            <v>150000</v>
          </cell>
        </row>
        <row r="958">
          <cell r="A958" t="str">
            <v>elec 223</v>
          </cell>
          <cell r="B958" t="str">
            <v xml:space="preserve">MOLDE PARA SOLDADURA EXOTERMICA TEE 2/0 </v>
          </cell>
          <cell r="C958" t="str">
            <v>und</v>
          </cell>
          <cell r="D958">
            <v>129251</v>
          </cell>
        </row>
        <row r="959">
          <cell r="A959" t="str">
            <v>elec 224</v>
          </cell>
          <cell r="B959" t="str">
            <v>Soldadura Conduit PVC</v>
          </cell>
          <cell r="C959" t="str">
            <v>⅛ gal</v>
          </cell>
          <cell r="D959">
            <v>56168</v>
          </cell>
        </row>
        <row r="960">
          <cell r="A960" t="str">
            <v>elec 225</v>
          </cell>
          <cell r="B960" t="str">
            <v xml:space="preserve">CABLE DE COBRE #4 DT LSZH (HFFR-LS TIPO CT) </v>
          </cell>
          <cell r="C960" t="str">
            <v>ml</v>
          </cell>
          <cell r="D960">
            <v>13300</v>
          </cell>
        </row>
        <row r="961">
          <cell r="A961" t="str">
            <v>elec 226</v>
          </cell>
          <cell r="B961" t="str">
            <v xml:space="preserve">CABLE DE COBRE #6  DT LSZH (HFFR-LS TIPO CT) </v>
          </cell>
          <cell r="C961" t="str">
            <v>ml</v>
          </cell>
          <cell r="D961">
            <v>8600</v>
          </cell>
        </row>
        <row r="962">
          <cell r="A962" t="str">
            <v>elec 227</v>
          </cell>
          <cell r="B962" t="str">
            <v>CABLE DE COBRE #8 DT LSZH (HFFR-LS TIPO CT)</v>
          </cell>
          <cell r="C962" t="str">
            <v>ml</v>
          </cell>
          <cell r="D962">
            <v>5550</v>
          </cell>
        </row>
        <row r="963">
          <cell r="A963" t="str">
            <v>elec 228</v>
          </cell>
          <cell r="B963" t="str">
            <v>Soldadura Exotermica 90gr</v>
          </cell>
          <cell r="C963" t="str">
            <v>glob</v>
          </cell>
          <cell r="D963">
            <v>12853</v>
          </cell>
        </row>
        <row r="964">
          <cell r="A964" t="str">
            <v>elec 229</v>
          </cell>
          <cell r="B964" t="str">
            <v>Soldadura Exotérmica 115 gr</v>
          </cell>
          <cell r="C964" t="str">
            <v>und</v>
          </cell>
          <cell r="D964">
            <v>14875</v>
          </cell>
        </row>
        <row r="965">
          <cell r="A965" t="str">
            <v>elec 230</v>
          </cell>
          <cell r="B965" t="str">
            <v>soporteria de plástico para conductor de 8 mm con tornillo y chazo (2 por metro) para conductor, con tornillos zincados,</v>
          </cell>
          <cell r="C965" t="str">
            <v>und</v>
          </cell>
          <cell r="D965">
            <v>5044</v>
          </cell>
        </row>
        <row r="966">
          <cell r="A966" t="str">
            <v>elec 231</v>
          </cell>
          <cell r="B966" t="str">
            <v>Sqube 1,0 Luminaria tipo spot escualizable para sobreponer en
plafon. Cuerpo en aluminio. Fuente luminica LED MR16
GU10 color negro, IP 20, Voltaje 120 V, vida util 50,000 horas, IRC 90, Potencia 6W, angulo de apertura 34 grados, Flujo real 291 Lm, temperatura 2700 K, eficacia 58 lm/W</v>
          </cell>
          <cell r="C966" t="str">
            <v>und</v>
          </cell>
          <cell r="D966">
            <v>124000</v>
          </cell>
        </row>
        <row r="967">
          <cell r="A967" t="str">
            <v>elec 232</v>
          </cell>
          <cell r="B967" t="str">
            <v>STI-13220FR STI UNIVERSAL STOPPER WITH HORN, SURFACE MOUNT - FIRE - RED</v>
          </cell>
          <cell r="C967" t="str">
            <v>und</v>
          </cell>
          <cell r="D967">
            <v>595000</v>
          </cell>
        </row>
        <row r="968">
          <cell r="A968" t="str">
            <v>elec 233</v>
          </cell>
          <cell r="B968" t="str">
            <v>Suelo quimico, para mejoramiento del terreno.  bulto de 25 kgr</v>
          </cell>
          <cell r="C968" t="str">
            <v>und</v>
          </cell>
          <cell r="D968">
            <v>124950</v>
          </cell>
        </row>
        <row r="969">
          <cell r="A969" t="str">
            <v>elec 234</v>
          </cell>
          <cell r="B969" t="str">
            <v>Suministrode abrazadera para pasamanos metálico en acero</v>
          </cell>
          <cell r="C969" t="str">
            <v>und</v>
          </cell>
          <cell r="D969">
            <v>32900</v>
          </cell>
        </row>
        <row r="970">
          <cell r="A970" t="str">
            <v>elec 235</v>
          </cell>
          <cell r="B970" t="str">
            <v>Cable Cable FPLR 2x 16 AWG</v>
          </cell>
          <cell r="C970" t="str">
            <v>ml</v>
          </cell>
          <cell r="D970">
            <v>4000</v>
          </cell>
        </row>
        <row r="971">
          <cell r="A971" t="str">
            <v>elec 236</v>
          </cell>
          <cell r="B971" t="str">
            <v>Suministro e instalación de conector flexible aluminio</v>
          </cell>
          <cell r="C971" t="str">
            <v>und</v>
          </cell>
          <cell r="D971">
            <v>35000</v>
          </cell>
        </row>
        <row r="972">
          <cell r="A972" t="str">
            <v>elec 237</v>
          </cell>
          <cell r="B972" t="str">
            <v>Suministro e instalacion de POSTE METALICO RECTO de 12 m (Postelam o similar).</v>
          </cell>
          <cell r="C972" t="str">
            <v>und</v>
          </cell>
          <cell r="D972">
            <v>2195550</v>
          </cell>
        </row>
        <row r="973">
          <cell r="A973" t="str">
            <v>elec 238</v>
          </cell>
          <cell r="B973" t="str">
            <v>Suministro e instalación de transformador trifásico tipo seco aislado en aire de 300 kVA, 11,4 kV / 208-120V. Conexión Dyn5.  Incluye dispositivos de protección contra sobretensiones, DPS's, rieles, ruedas y todos los elementos de instalación y puesta a tierra.</v>
          </cell>
          <cell r="C973" t="str">
            <v>glob</v>
          </cell>
          <cell r="D973">
            <v>30387500</v>
          </cell>
        </row>
        <row r="974">
          <cell r="A974" t="str">
            <v>elec 239</v>
          </cell>
          <cell r="B974" t="str">
            <v xml:space="preserve">Suministro, transporte  de UPS Bifasica de 6 kVA tipo torre, tecnologia doble conversion ON LINE. Voltaje 208/120 V.  Incluye banco de baterías interno con baterías selladas, libres de mantenimiento para un tiempo de respaldo de 5 minutos a plena carga. </v>
          </cell>
          <cell r="C974" t="str">
            <v>und</v>
          </cell>
          <cell r="D974">
            <v>14191130.799999999</v>
          </cell>
        </row>
        <row r="975">
          <cell r="A975" t="str">
            <v>elec 240</v>
          </cell>
          <cell r="B975" t="str">
            <v xml:space="preserve">Suministro, transporte de UPS Trifasica de 40 kVA tipo torre, tecnologia doble conversion ON LINE. Voltaje 208/120 V.  Incluye banco de baterías interno con baterías selladas, libres de mantenimiento para un tiempo de respaldo de 5 minutos a plena carga. </v>
          </cell>
          <cell r="C975" t="str">
            <v>und</v>
          </cell>
          <cell r="D975">
            <v>78520959.999999985</v>
          </cell>
        </row>
        <row r="976">
          <cell r="A976" t="str">
            <v>elec 241</v>
          </cell>
          <cell r="B976" t="str">
            <v xml:space="preserve">Suministro, transporte e instalación a cero (0) metros de UPS Trifasica de 20 kVA tipo torre, tecnologia doble conversion ON LINE. Voltaje 208/120 V.  Incluye banco de baterías interno con baterías selladas, libres de mantenimiento para un tiempo de respaldo de 5 minutos a plena carga. </v>
          </cell>
          <cell r="C976" t="str">
            <v>und</v>
          </cell>
          <cell r="D976">
            <v>49332640</v>
          </cell>
        </row>
        <row r="977">
          <cell r="A977" t="str">
            <v>elec 242</v>
          </cell>
          <cell r="B977" t="str">
            <v xml:space="preserve">Tablero de Distribución trifasico CON espacio para totalizador de 12 circuitos, barraje de neutro y tierra. </v>
          </cell>
          <cell r="C977" t="str">
            <v>und</v>
          </cell>
          <cell r="D977">
            <v>393300</v>
          </cell>
        </row>
        <row r="978">
          <cell r="A978" t="str">
            <v>elec 243</v>
          </cell>
          <cell r="B978" t="str">
            <v xml:space="preserve">Tablero de Distribución trifasico CON espacio para totalizador de 18 circuitos, barraje de neutro y tierra. </v>
          </cell>
          <cell r="C978" t="str">
            <v>und</v>
          </cell>
          <cell r="D978">
            <v>534576</v>
          </cell>
        </row>
        <row r="979">
          <cell r="A979" t="str">
            <v>elec 244</v>
          </cell>
          <cell r="B979" t="str">
            <v xml:space="preserve">Tablero de Distribución trifasico CON espacio para totalizador de 24 circuitos, barraje de neutro y tierra. </v>
          </cell>
          <cell r="C979" t="str">
            <v>und</v>
          </cell>
          <cell r="D979">
            <v>590662.08000000007</v>
          </cell>
        </row>
        <row r="980">
          <cell r="A980" t="str">
            <v>elec 245</v>
          </cell>
          <cell r="B980" t="str">
            <v xml:space="preserve">Tablero de Distribución trifasico CON espacio para totalizador de 30 circuitos, barraje de neutro y tierra. </v>
          </cell>
          <cell r="C980" t="str">
            <v>und</v>
          </cell>
          <cell r="D980">
            <v>665662.08000000007</v>
          </cell>
        </row>
        <row r="981">
          <cell r="A981" t="str">
            <v>elec 246</v>
          </cell>
          <cell r="B981" t="str">
            <v xml:space="preserve">Tablero de Distribución trifasico CON espacio para totalizador de 36 circuitos, barraje de neutro y tierra. </v>
          </cell>
          <cell r="C981" t="str">
            <v>und</v>
          </cell>
          <cell r="D981">
            <v>680500</v>
          </cell>
        </row>
        <row r="982">
          <cell r="A982" t="str">
            <v>elec 247</v>
          </cell>
          <cell r="B982" t="str">
            <v>TB2-P2-N EN COFRE SOPORTADO A PARED TIPO INTERIOR  CON INTERRUPTOR TOTALIZADOR TIPO INDUSTRIAL CAJA MOLDEADA, DPS TIPO 2, INTERRUPTORES DE TOTALIZADORES DE MODULOS TIPO INDUSTRIAL CAJA MOLDEADA, BARRAJE DE DISTRIBUCION FASES + NEUTRO + TIERRA Y AISLADORES, MODULOS DE DISTRIBUCION CON INTERRUPTORES DE PROTECCION TIPO RIEL CON BARRAJE DE DISTRIBUCION TIPO PEINE PARA MODULOS, CON PUERTAS ABISAGRADAS, FRENTE MUERTO, PROTECCIÓN EN ACRÍLICO A BARRAJES ENERGIZADOS, DIRECTORIO DE INTERRUPTORES, Y MARCACIÒN INDIVIDUAL CON ACRILICO. SEGUN DIAGRAMA UNIFILAR.  FABRICACION NACIONAL CON CERTIFICADO CONFORMIDAD DE PRODUCTO RETIE 2013.</v>
          </cell>
          <cell r="C982" t="str">
            <v>glob</v>
          </cell>
          <cell r="D982">
            <v>9558852</v>
          </cell>
        </row>
        <row r="983">
          <cell r="A983" t="str">
            <v>elec 248</v>
          </cell>
          <cell r="B983" t="str">
            <v>TB1-P1-TG   en Gabinete autosoportado tipo interior  con interruptor totalizador tipo industrial caja moldeada, DPS Tipo 1+ 2, interruptores de Totalizadores de modulos tipo industrial caja moldeada, barraje de distribucion Fases + neutro + tierra y aisladores, Modulos de distribucion con interruptores de proteccion tipo riel con barraje de distribucion tipo peine para Modulos, Con puertas abisagradas, Frente muerto, protección en acrílico a barrajes energizados, Directorio de interruptores, y marcaciòn individual con acrilico. SEGUN DIAGRAMA UNIFILAR.  Fabricacion Nacional con certificado conformidad de producto RETIE 2013.</v>
          </cell>
          <cell r="C983" t="str">
            <v>glob</v>
          </cell>
          <cell r="D983">
            <v>9916373</v>
          </cell>
        </row>
        <row r="984">
          <cell r="A984" t="str">
            <v>elec 249</v>
          </cell>
          <cell r="B984" t="str">
            <v>TB1-P2-TGUPS3   en Gabinete autosoportado tipo interior, con Bypass de Mantenimiento de la UPS,  con interruptor totalizador tipo industrial caja moldeada, DPS Tipo 2, interruptores de Totalizadores de modulos tipo industrial caja moldeada, barraje de distribucion Fases + neutro + tierra y aisladores, Modulos de distribucion con interruptores de proteccion tipo riel con barraje de distribucion tipo peine para Modulos, Con puertas abisagradas, Frente muerto, protección en acrílico a barrajes energizados, Directorio de interruptores, y marcaciòn individual con acrilico. SEGUN DIAGRAMA UNIFILAR.  Fabricacion Nacional con certificado conformidad de producto RETIE 2013.</v>
          </cell>
          <cell r="C984" t="str">
            <v>glob</v>
          </cell>
          <cell r="D984">
            <v>7666915</v>
          </cell>
        </row>
        <row r="985">
          <cell r="A985" t="str">
            <v>elec 250</v>
          </cell>
          <cell r="B985" t="str">
            <v>TB2-P2-N   en Gabinete autosoportado tipo interior,  Bypass de Mantenimiento de la UPS,  con interruptor totalizador tipo industrial caja moldeada, DPS Tipo 2, interruptores de Totalizadores de modulos tipo industrial caja moldeada, barraje de distribucion Fases + neutro + tierra y aisladores, Modulos de distribucion con interruptores de proteccion tipo riel con barraje de distribucion tipo peine para Modulos, Con puertas abisagradas, Frente muerto, protección en acrílico a barrajes energizados, Directorio de interruptores, y marcaciòn individual con acrilico. SEGUN DIAGRAMA UNIFILAR.  Fabricacion Nacional con certificado conformidad de producto RETIE 2013.</v>
          </cell>
          <cell r="C985" t="str">
            <v>glob</v>
          </cell>
          <cell r="D985">
            <v>9558852.3099999987</v>
          </cell>
        </row>
        <row r="986">
          <cell r="A986" t="str">
            <v>elec 251</v>
          </cell>
          <cell r="B986" t="str">
            <v>SUMINSTRO E INSTALACION DE TB3-COCINA  en COFRE soportado a pared tipo interior  con interruptor totalizador tipo industrial caja moldeada, DPS Tipo 2, interruptores de Totalizadores de modulos tipo industrial caja moldeada, barraje de distribucion Fases + neutro + tierra y aisladores, Modulos de distribucion con interruptores de proteccion tipo riel con barraje de distribucion tipo peine para Modulos, Con puertas abisagradas, Frente muerto, protección en acrílico a barrajes energizados, Directorio de interruptores, y marcaciòn individual con acrilico. SEGUN DIAGRAMA UNIFILAR.  Fabricacion Nacional con certificado conformidad de producto RETIE 2013.</v>
          </cell>
          <cell r="C986" t="str">
            <v>glob</v>
          </cell>
          <cell r="D986">
            <v>8402987.5579999983</v>
          </cell>
        </row>
        <row r="987">
          <cell r="A987" t="str">
            <v>elec 252</v>
          </cell>
          <cell r="B987" t="str">
            <v>SUMINSTRO E INSTALACION DE TB4-P1-N   en Gabinete autosoportado tipo interior, y Bypass de Mantenimiento de la UPS,  con interruptor totalizador tipo industrial caja moldeada, DPS Tipo 1+2, interruptores de Totalizadores de modulos tipo industrial caja moldeada, barraje de distribucion Fases + neutro + tierra y aisladores, Modulos de distribucion con interruptores de proteccion tipo riel con barraje de distribucion tipo peine para Modulos, Con puertas abisagradas, Frente muerto, protección en acrílico a barrajes energizados, Directorio de interruptores, y marcaciòn individual con acrilico. SEGUN DIAGRAMA UNIFILAR.  Fabricacion Nacional con certificado conformidad de producto RETIE 2013.</v>
          </cell>
          <cell r="C987" t="str">
            <v>glob</v>
          </cell>
          <cell r="D987">
            <v>5604912</v>
          </cell>
        </row>
        <row r="988">
          <cell r="A988" t="str">
            <v>elec 253</v>
          </cell>
          <cell r="B988" t="str">
            <v>Teclado + Cable de conexión</v>
          </cell>
          <cell r="C988" t="str">
            <v>und</v>
          </cell>
          <cell r="D988">
            <v>496000</v>
          </cell>
        </row>
        <row r="989">
          <cell r="A989" t="str">
            <v>elec 254</v>
          </cell>
          <cell r="B989" t="str">
            <v>terminal de presión de ojo,</v>
          </cell>
          <cell r="C989" t="str">
            <v>und</v>
          </cell>
          <cell r="D989">
            <v>166.6</v>
          </cell>
        </row>
        <row r="990">
          <cell r="A990" t="str">
            <v>elec 255</v>
          </cell>
          <cell r="B990" t="str">
            <v>Terminal premoldeado de uso exterior para cable #2 a 4/0 AWG de 15 kV. Juego x 3</v>
          </cell>
          <cell r="C990" t="str">
            <v>glob</v>
          </cell>
          <cell r="D990">
            <v>625500</v>
          </cell>
        </row>
        <row r="991">
          <cell r="A991" t="str">
            <v>elec 256</v>
          </cell>
          <cell r="B991" t="str">
            <v>Terminal premoldeado de uso interior para cable #2 a 4/0 AWG de 15 kV. Juego x 3</v>
          </cell>
          <cell r="C991" t="str">
            <v>glob</v>
          </cell>
          <cell r="D991">
            <v>452500</v>
          </cell>
        </row>
        <row r="992">
          <cell r="A992" t="str">
            <v>elec 257</v>
          </cell>
          <cell r="B992" t="str">
            <v>Soldadura Exotermica 115 gr + molde y accesorios</v>
          </cell>
          <cell r="C992" t="str">
            <v>und</v>
          </cell>
          <cell r="D992">
            <v>59000</v>
          </cell>
        </row>
        <row r="993">
          <cell r="A993" t="str">
            <v>elec 258</v>
          </cell>
          <cell r="B993" t="str">
            <v>SUMINISTRO E INSTALACION DE TGD  en Gabinete autosoportado tipo interior con transferencia automatica de 300 kVA (Control de Grupos Electrogenos marca LOVATO y elementos de maniobra / señalizacion. ) y Bypass de Mantenimiento de la UPS, con interruptor totalizador tipo industrial caja moldeada, Sistema de Medida: CTs, multimetro medidor digital y equipos de control y proteccion medida, DPS Tipo 1+ 2, interruptores de Totalizadores de modulos tipo industrial caja moldeada, barraje de distribucion Fases + neutro + tierra y aisladores, Modulos de distribucion con interruptores de proteccion tipo riel con barraje de distribucion tipo peine para Modulos, Con puertas abisagradas, Frente muerto, protección en acrílico a barrajes energizados, Directorio de interruptores, y marcaciòn individual con acrilico. SEGUN DIAGRAMA UNIFILAR.  Fabricacion Nacional con certificado conformidad de producto RETIE 2013.</v>
          </cell>
          <cell r="C993" t="str">
            <v>glob</v>
          </cell>
          <cell r="D993">
            <v>60485601.221670121</v>
          </cell>
        </row>
        <row r="994">
          <cell r="A994" t="str">
            <v>elec 259</v>
          </cell>
          <cell r="B994" t="str">
            <v>Titania Sobreponer marca High Lights Luminaria lineal para sobreponer en cielo raso. Cuerpo en aluminio extruido, difusor en
polimetilmetalcrilato (PMMA). Sistema configurable. Fuente lumínica LED SMD (regleta), acabado color negro, vida util 50000 horas, IRC 90, Voltaje de Operacion 120-277 V, IP 44, Potencia 58 W, 90 grados, Flujo luminoso 6821 lm, Temperatura de color 4000 K, Edicacia 118 lm/W, Difusor OPAL</v>
          </cell>
          <cell r="C994" t="str">
            <v>und</v>
          </cell>
          <cell r="D994">
            <v>557600</v>
          </cell>
        </row>
        <row r="995">
          <cell r="A995" t="str">
            <v>elec 260</v>
          </cell>
          <cell r="B995" t="str">
            <v xml:space="preserve">Toma de Seguridad de incrustar (Media vuelta Locking) 20 A - 127 V, 1 Polo + 1 Neutro +  tierra, L5-20R. </v>
          </cell>
          <cell r="C995" t="str">
            <v>und</v>
          </cell>
          <cell r="D995">
            <v>99523.606340765138</v>
          </cell>
        </row>
        <row r="996">
          <cell r="A996" t="str">
            <v>elec 261</v>
          </cell>
          <cell r="B996" t="str">
            <v>Toma de Seguridad de incrustar (Media vuelta Locking) 30 A - 127 V, 1 Polo + 1 Neutro +  tierra, L5-30R</v>
          </cell>
          <cell r="C996" t="str">
            <v>und</v>
          </cell>
          <cell r="D996">
            <v>119621.60634076512</v>
          </cell>
        </row>
        <row r="997">
          <cell r="A997" t="str">
            <v>elec 262</v>
          </cell>
          <cell r="B997" t="str">
            <v>Toma doble con polo a tierra, 15A - 125V color blanco, NEMA 5-15R  Marca Leviton con Tapa color blanco</v>
          </cell>
          <cell r="C997" t="str">
            <v>und</v>
          </cell>
          <cell r="D997">
            <v>9954.3737999999994</v>
          </cell>
        </row>
        <row r="998">
          <cell r="A998" t="str">
            <v>elec 263</v>
          </cell>
          <cell r="B998" t="str">
            <v xml:space="preserve">Tablero de Distribución trifasico CON espacio para totalizador de 42 circuitos, barraje de neutro y tierra. </v>
          </cell>
          <cell r="C998" t="str">
            <v>und</v>
          </cell>
          <cell r="D998">
            <v>745500</v>
          </cell>
        </row>
        <row r="999">
          <cell r="A999" t="str">
            <v>elec 264</v>
          </cell>
          <cell r="B999" t="str">
            <v>Toma doble GFCI con polo a tierra, 15A - 125V con LED indicador,  color blanco, NEMA 5-15R Grado Comercial Marca Leviton con Tapa color blanco.</v>
          </cell>
          <cell r="C999" t="str">
            <v>und</v>
          </cell>
          <cell r="D999">
            <v>60998</v>
          </cell>
        </row>
        <row r="1000">
          <cell r="A1000" t="str">
            <v>elec 265</v>
          </cell>
          <cell r="B1000" t="str">
            <v>Toma doble TAMPER RESISTANT  con polo a tierra, 15A - 125V color blanco, NEMA 5-15R  Marca Leviton con Tapa color blanco</v>
          </cell>
          <cell r="C1000" t="str">
            <v>und</v>
          </cell>
          <cell r="D1000">
            <v>13669.53</v>
          </cell>
        </row>
        <row r="1001">
          <cell r="A1001" t="str">
            <v>elec 266</v>
          </cell>
          <cell r="B1001" t="str">
            <v>Toma doble tierra aislada TAMPER RESISTANT, 15A - 125V color naranja, NEMA 5-15R Marca Leviton o marca Hubbell con Tapa color naranja</v>
          </cell>
          <cell r="C1001" t="str">
            <v>und</v>
          </cell>
          <cell r="D1001">
            <v>29167.586087062551</v>
          </cell>
        </row>
        <row r="1002">
          <cell r="A1002" t="str">
            <v>elec 267</v>
          </cell>
          <cell r="B1002" t="str">
            <v xml:space="preserve">Toma doble tierra aislada, 15A - 125V color naranja, NEMA 5-15R Marca Leviton o marca Hubbell con Tapa color naranja. </v>
          </cell>
          <cell r="C1002" t="str">
            <v>und</v>
          </cell>
          <cell r="D1002">
            <v>21240.309999999998</v>
          </cell>
        </row>
        <row r="1003">
          <cell r="A1003" t="str">
            <v>elec 268</v>
          </cell>
          <cell r="B1003" t="str">
            <v>Toma Jack RJ 45 Categoria 6A UTP</v>
          </cell>
          <cell r="C1003" t="str">
            <v>und</v>
          </cell>
          <cell r="D1003">
            <v>26928</v>
          </cell>
        </row>
        <row r="1004">
          <cell r="A1004" t="str">
            <v>elec 269</v>
          </cell>
          <cell r="B1004" t="str">
            <v>SISTEMA DE MONITOREO REMOTO A PARAMETROS ELECTRICOMECANICOS DE LA PLANTA DE EMERGENCIA EN TIMPO REAL DESDE CENTRO DE CONTROL</v>
          </cell>
          <cell r="C1004" t="str">
            <v>glob</v>
          </cell>
          <cell r="D1004">
            <v>0</v>
          </cell>
        </row>
        <row r="1005">
          <cell r="A1005" t="str">
            <v>elec 270</v>
          </cell>
          <cell r="B1005" t="str">
            <v>T-TRANSF. BCI   en Gabinete autosoportado tipo interior con transferencia automatica de 70 kVA (Control de Grupos Electrogenos marca LOVATO y elementos de maniobra / señalizacion. )  con interruptor totalizador tipo industrial caja moldeada,  DPS Tipo 1+ 2, interruptores de tipo industrial caja moldeada, barraje de distribucion Fases + neutro + tierra y aisladores, Con puertas abisagradas, Frente muerto, protección en acrílico a barrajes energizados, Directorio de interruptores, y marcaciòn individual con acrilico. SEGUN DIAGRAMA UNIFILAR.  Fabricacion Nacional con certificado conformidad de producto RETIE 2013, ESPECIFICO PARA BCI Y BOMBA JOCKEY.</v>
          </cell>
          <cell r="C1005" t="str">
            <v>glob</v>
          </cell>
          <cell r="D1005">
            <v>15014286.750650002</v>
          </cell>
        </row>
        <row r="1006">
          <cell r="A1006" t="str">
            <v>elec 271</v>
          </cell>
          <cell r="B1006" t="str">
            <v>Tubería metálica EMT de ¾”</v>
          </cell>
          <cell r="C1006" t="str">
            <v>ml</v>
          </cell>
          <cell r="D1006">
            <v>7300</v>
          </cell>
        </row>
        <row r="1007">
          <cell r="A1007" t="str">
            <v>elec 272</v>
          </cell>
          <cell r="B1007" t="str">
            <v>Tubería metálica EMT de 1-1/4" instalada en techo / Pared. Incluye accesorios, elementos de fijación y marcación según RETIE</v>
          </cell>
          <cell r="C1007" t="str">
            <v>ml</v>
          </cell>
          <cell r="D1007">
            <v>28000</v>
          </cell>
        </row>
        <row r="1008">
          <cell r="A1008" t="str">
            <v>elec 273</v>
          </cell>
          <cell r="B1008" t="str">
            <v xml:space="preserve">tubería metálica EMT de  1" </v>
          </cell>
          <cell r="C1008" t="str">
            <v>ml</v>
          </cell>
          <cell r="D1008">
            <v>10633.333333333334</v>
          </cell>
        </row>
        <row r="1009">
          <cell r="A1009" t="str">
            <v>elec 274</v>
          </cell>
          <cell r="B1009" t="str">
            <v>terminal tipo pin para cable 12-10AWG</v>
          </cell>
          <cell r="C1009" t="str">
            <v>und</v>
          </cell>
          <cell r="D1009">
            <v>0</v>
          </cell>
        </row>
        <row r="1010">
          <cell r="A1010" t="str">
            <v>elec 275</v>
          </cell>
          <cell r="B1010" t="str">
            <v xml:space="preserve">Tubería metálica EMT de 1" para techo / Pared. Incluye accesorios, elementos de fijación y marcación </v>
          </cell>
          <cell r="C1010" t="str">
            <v>ML</v>
          </cell>
          <cell r="D1010">
            <v>21500</v>
          </cell>
        </row>
        <row r="1011">
          <cell r="A1011" t="str">
            <v>elec 276</v>
          </cell>
          <cell r="B1011" t="str">
            <v xml:space="preserve">Tubería metálica EMT de 3/4" para techo / Pared. Incluye accesorios, elementos de fijación y marcación </v>
          </cell>
          <cell r="C1011" t="str">
            <v>ML</v>
          </cell>
          <cell r="D1011">
            <v>16500</v>
          </cell>
        </row>
        <row r="1012">
          <cell r="A1012" t="str">
            <v>elec 277</v>
          </cell>
          <cell r="B1012" t="str">
            <v xml:space="preserve">Tubería metálica EMT de 1/2" para techo / Pared. Incluye accesorios, elementos de fijación y marcación </v>
          </cell>
          <cell r="C1012" t="str">
            <v>ML</v>
          </cell>
          <cell r="D1012">
            <v>12800</v>
          </cell>
        </row>
        <row r="1013">
          <cell r="A1013" t="str">
            <v>elec 278</v>
          </cell>
          <cell r="B1013" t="str">
            <v>tubería metálica EMT de 1/2"</v>
          </cell>
          <cell r="C1013" t="str">
            <v>ml</v>
          </cell>
          <cell r="D1013">
            <v>0</v>
          </cell>
        </row>
        <row r="1014">
          <cell r="A1014" t="str">
            <v>elec 279</v>
          </cell>
          <cell r="B1014" t="str">
            <v xml:space="preserve">Tubería metálica EMT de 1-1/2" instalada en techo / Pared. Incluye accesorios, elementos de fijación y marcación </v>
          </cell>
          <cell r="C1014" t="str">
            <v>ml</v>
          </cell>
          <cell r="D1014">
            <v>32000</v>
          </cell>
        </row>
        <row r="1015">
          <cell r="A1015" t="str">
            <v>elec 280</v>
          </cell>
          <cell r="B1015" t="str">
            <v>Tubería metálica EMT de 1-1/4" instalada en techo / Pared. Incluye accesorios, elementos de fijación y marcación según RETIE</v>
          </cell>
          <cell r="C1015" t="str">
            <v>ml</v>
          </cell>
          <cell r="D1015">
            <v>28500</v>
          </cell>
        </row>
        <row r="1016">
          <cell r="A1016" t="str">
            <v>elec 281</v>
          </cell>
          <cell r="B1016" t="str">
            <v>Tubería metálica EMT de 2" instalada en techo / Pared. Incluye accesorios, elementos de fijación y marcación según RETIE. Marca Colmena</v>
          </cell>
          <cell r="C1016" t="str">
            <v>ml</v>
          </cell>
          <cell r="D1016">
            <v>39000</v>
          </cell>
        </row>
        <row r="1017">
          <cell r="A1017" t="str">
            <v>elec 282</v>
          </cell>
          <cell r="B1017" t="str">
            <v>Tubería metálica EMT de 3" instalada en techo / Pared. Incluye accesorios, elementos de fijación y marcación según RETIE. Marca Colmena</v>
          </cell>
          <cell r="C1017" t="str">
            <v>ml</v>
          </cell>
          <cell r="D1017">
            <v>82500</v>
          </cell>
        </row>
        <row r="1018">
          <cell r="A1018" t="str">
            <v>elec 283</v>
          </cell>
          <cell r="B1018" t="str">
            <v>Curva conduit PVC 3/4"</v>
          </cell>
          <cell r="C1018" t="str">
            <v>ml</v>
          </cell>
          <cell r="D1018">
            <v>2300</v>
          </cell>
        </row>
        <row r="1019">
          <cell r="A1019" t="str">
            <v>elec 284</v>
          </cell>
          <cell r="B1019" t="str">
            <v>Curva conduit PVC 1"</v>
          </cell>
          <cell r="C1019" t="str">
            <v>ml</v>
          </cell>
          <cell r="D1019">
            <v>3400</v>
          </cell>
        </row>
        <row r="1020">
          <cell r="A1020" t="str">
            <v>elec 285</v>
          </cell>
          <cell r="B1020" t="str">
            <v>tuberia metalica IMC de 1" con accesorios y soporteria.  Marcacion y marquillado</v>
          </cell>
          <cell r="C1020" t="str">
            <v>ml</v>
          </cell>
          <cell r="D1020">
            <v>39900</v>
          </cell>
        </row>
        <row r="1021">
          <cell r="A1021" t="str">
            <v>elec 286</v>
          </cell>
          <cell r="B1021" t="str">
            <v>tuberia metalica IMC de 3/4" con accesorios y soporteria.  Marcacion y marquillado</v>
          </cell>
          <cell r="C1021" t="str">
            <v>ml</v>
          </cell>
          <cell r="D1021">
            <v>28500</v>
          </cell>
        </row>
        <row r="1022">
          <cell r="A1022" t="str">
            <v>elec 287</v>
          </cell>
          <cell r="B1022" t="str">
            <v>tuberia metalica IMC de 2" con accesorios y soporteria.  Marcacion y marquillado</v>
          </cell>
          <cell r="C1022" t="str">
            <v>ml</v>
          </cell>
          <cell r="D1022">
            <v>75000</v>
          </cell>
        </row>
        <row r="1023">
          <cell r="A1023" t="str">
            <v>elec 288</v>
          </cell>
          <cell r="B1023" t="str">
            <v>Tuberia conduit PVC 3/4"</v>
          </cell>
          <cell r="C1023" t="str">
            <v>ml</v>
          </cell>
          <cell r="D1023">
            <v>2366.6666666666665</v>
          </cell>
        </row>
        <row r="1024">
          <cell r="A1024" t="str">
            <v>elec 289</v>
          </cell>
          <cell r="B1024" t="str">
            <v>Tuberia conduit PVC 1"</v>
          </cell>
          <cell r="C1024" t="str">
            <v>ml</v>
          </cell>
          <cell r="D1024">
            <v>3300</v>
          </cell>
        </row>
        <row r="1025">
          <cell r="A1025" t="str">
            <v>elec 290</v>
          </cell>
          <cell r="B1025" t="str">
            <v>Borna un ojo de conexión cable # 2AWG</v>
          </cell>
          <cell r="C1025" t="str">
            <v>und</v>
          </cell>
          <cell r="D1025">
            <v>2322.88</v>
          </cell>
        </row>
        <row r="1026">
          <cell r="A1026" t="str">
            <v>elec 291</v>
          </cell>
          <cell r="B1026" t="str">
            <v xml:space="preserve">Tubo aislante de Polietileno Reticulado Uponor PEX con accesorios de soporteria y fijación, para recubrimiento de bajantes </v>
          </cell>
          <cell r="C1026" t="str">
            <v>ml</v>
          </cell>
          <cell r="D1026">
            <v>365000</v>
          </cell>
        </row>
        <row r="1027">
          <cell r="A1027" t="str">
            <v>elec 292</v>
          </cell>
          <cell r="B1027" t="str">
            <v>Tubo conduit PVC 6" TDP</v>
          </cell>
          <cell r="C1027" t="str">
            <v>ml</v>
          </cell>
          <cell r="D1027">
            <v>32943.666666666664</v>
          </cell>
        </row>
        <row r="1028">
          <cell r="A1028" t="str">
            <v>elec 293</v>
          </cell>
          <cell r="B1028" t="str">
            <v>Tubo galvanizado IMC de 3" con accesorios y soporteria</v>
          </cell>
          <cell r="C1028" t="str">
            <v>ml</v>
          </cell>
          <cell r="D1028">
            <v>139532</v>
          </cell>
        </row>
        <row r="1029">
          <cell r="A1029" t="str">
            <v>elec 294</v>
          </cell>
          <cell r="B1029" t="str">
            <v>Tubo galvanizado IMC de 6" con accesorios</v>
          </cell>
          <cell r="C1029" t="str">
            <v>und</v>
          </cell>
          <cell r="D1029">
            <v>1598500</v>
          </cell>
        </row>
        <row r="1030">
          <cell r="A1030" t="str">
            <v>elec 295</v>
          </cell>
          <cell r="B1030" t="str">
            <v>UND DE PROGRAMACIÓN LC 3 PARA GM COMPLETA CON BATERIAS RECARGABLES. RHDU1-300</v>
          </cell>
          <cell r="C1030" t="str">
            <v>und</v>
          </cell>
          <cell r="D1030">
            <v>3977976.03</v>
          </cell>
        </row>
        <row r="1031">
          <cell r="A1031" t="str">
            <v>elec 296</v>
          </cell>
          <cell r="B1031" t="str">
            <v>Valla de Señalizacion e instructivo de seguridad para Cubiertas habitables</v>
          </cell>
          <cell r="C1031" t="str">
            <v>glob</v>
          </cell>
          <cell r="D1031">
            <v>320000</v>
          </cell>
        </row>
        <row r="1032">
          <cell r="A1032" t="str">
            <v>elec 297</v>
          </cell>
          <cell r="B1032" t="str">
            <v>Varillas Cobre-Cobre 5/8" x 2,4m</v>
          </cell>
          <cell r="C1032" t="str">
            <v>und</v>
          </cell>
          <cell r="D1032">
            <v>176265</v>
          </cell>
        </row>
        <row r="1033">
          <cell r="A1033" t="str">
            <v>elec 298 TE</v>
          </cell>
          <cell r="B1033" t="str">
            <v>TABLERO ELECTRICO TE-01 SUMINISTRO E INSTALACION DEL TABLERO ELECTRICO DE FUERZA  INCLUYE: (GABINETE, ACCESORIOS, MATERIAL,  CABLEADO, INSTALACION Y PRUEBAS,)</v>
          </cell>
          <cell r="C1033" t="str">
            <v>und</v>
          </cell>
          <cell r="D1033">
            <v>5843318</v>
          </cell>
        </row>
        <row r="1034">
          <cell r="A1034" t="str">
            <v>elec 299 TE</v>
          </cell>
          <cell r="B1034" t="str">
            <v>TABLERO ELECTRICO TE-02 SUMINISTRO E INSTALACION DEL TABLERO ELECTRICO DE FUERZA  INCLUYE: (GABINETE, ACCESORIOS, MATERIAL,  CABLEADO, INSTALACION Y PRUEBAS,)</v>
          </cell>
          <cell r="C1034" t="str">
            <v>und</v>
          </cell>
          <cell r="D1034">
            <v>3678318</v>
          </cell>
        </row>
        <row r="1035">
          <cell r="A1035" t="str">
            <v>elec 298</v>
          </cell>
          <cell r="B1035" t="str">
            <v>Cinta aislante 3M Scoth 23+</v>
          </cell>
          <cell r="C1035" t="str">
            <v>und</v>
          </cell>
          <cell r="D1035">
            <v>39008.199999999997</v>
          </cell>
        </row>
        <row r="1036">
          <cell r="A1036" t="str">
            <v>elec 299</v>
          </cell>
          <cell r="B1036" t="str">
            <v>Cinta aislante 3M temflex 18m 3/4"</v>
          </cell>
          <cell r="C1036" t="str">
            <v>und</v>
          </cell>
          <cell r="D1036">
            <v>3784.2</v>
          </cell>
        </row>
        <row r="1037">
          <cell r="A1037" t="str">
            <v>elec 300</v>
          </cell>
          <cell r="B1037" t="str">
            <v>Tubo conduit PVC 4" TDP</v>
          </cell>
          <cell r="C1037" t="str">
            <v>ml</v>
          </cell>
          <cell r="D1037">
            <v>15316.666666666666</v>
          </cell>
        </row>
        <row r="1038">
          <cell r="A1038" t="str">
            <v>elec 301</v>
          </cell>
          <cell r="B1038" t="str">
            <v>TARJETA EXPANSION LAZO. SOPORTA 125 DET/125 MOD</v>
          </cell>
          <cell r="C1038" t="str">
            <v>und</v>
          </cell>
          <cell r="D1038">
            <v>2348250.7999999998</v>
          </cell>
        </row>
        <row r="1039">
          <cell r="A1039" t="str">
            <v>elec 302</v>
          </cell>
          <cell r="B1039" t="str">
            <v>Cable de Cobre desnudo No. 2 AWG</v>
          </cell>
          <cell r="C1039" t="str">
            <v>ml</v>
          </cell>
          <cell r="D1039">
            <v>17850</v>
          </cell>
        </row>
        <row r="1040">
          <cell r="A1040" t="str">
            <v>elec 303</v>
          </cell>
          <cell r="B1040" t="str">
            <v xml:space="preserve">TERMINAL PREMOLDEADO TIPO CODO DE USO EXTERIOR PARA CABLE #2 A 4/0 AWG DE 15 KV. JUEGO X 3 </v>
          </cell>
          <cell r="C1040" t="str">
            <v>glob</v>
          </cell>
          <cell r="D1040">
            <v>0</v>
          </cell>
        </row>
        <row r="1041">
          <cell r="A1041" t="str">
            <v>elec 304</v>
          </cell>
          <cell r="B1041" t="str">
            <v>Borna un ojo de conexión cable # 2AWG</v>
          </cell>
          <cell r="C1041" t="str">
            <v>und</v>
          </cell>
          <cell r="D1041">
            <v>2322.88</v>
          </cell>
        </row>
        <row r="1042">
          <cell r="A1042" t="str">
            <v>elec 305</v>
          </cell>
          <cell r="B1042" t="str">
            <v>Borna un ojo de conexión cable # 2/0AWG</v>
          </cell>
          <cell r="C1042" t="str">
            <v>und</v>
          </cell>
          <cell r="D1042">
            <v>3489.08</v>
          </cell>
        </row>
        <row r="1043">
          <cell r="A1043" t="str">
            <v>elec 306</v>
          </cell>
          <cell r="B1043" t="str">
            <v>Cinta autofundente 3M</v>
          </cell>
          <cell r="C1043" t="str">
            <v>und</v>
          </cell>
          <cell r="D1043">
            <v>44600</v>
          </cell>
        </row>
        <row r="1044">
          <cell r="A1044" t="str">
            <v>elec 307</v>
          </cell>
          <cell r="B1044" t="str">
            <v>Borna un ojo de conexión cable #400KCMIL</v>
          </cell>
          <cell r="C1044" t="str">
            <v>und</v>
          </cell>
          <cell r="D1044">
            <v>9901.99</v>
          </cell>
        </row>
        <row r="1045">
          <cell r="A1045" t="str">
            <v>elec 308</v>
          </cell>
          <cell r="B1045" t="str">
            <v>Borna un ojo de conexión cable # 4/0AWG</v>
          </cell>
          <cell r="C1045" t="str">
            <v>und</v>
          </cell>
          <cell r="D1045">
            <v>6273</v>
          </cell>
        </row>
        <row r="1046">
          <cell r="A1046" t="str">
            <v>elec 309</v>
          </cell>
          <cell r="B1046" t="str">
            <v>Borna un ojo de conexión cable # 300KCMIL</v>
          </cell>
          <cell r="C1046" t="str">
            <v>und</v>
          </cell>
          <cell r="D1046">
            <v>9585</v>
          </cell>
        </row>
        <row r="1047">
          <cell r="A1047" t="str">
            <v>elec 310</v>
          </cell>
          <cell r="B1047" t="str">
            <v>Funda termoencogible colores RETIE 25mm para cable 400KCMIL-2/0AWG</v>
          </cell>
          <cell r="C1047" t="str">
            <v>ml</v>
          </cell>
          <cell r="D1047">
            <v>3296.2999999999997</v>
          </cell>
        </row>
        <row r="1048">
          <cell r="A1048" t="str">
            <v>elec 311</v>
          </cell>
          <cell r="B1048" t="str">
            <v>Funda termoencogible colores RETIE 20 mm para cable 250KCMIL-1AWG</v>
          </cell>
          <cell r="C1048" t="str">
            <v>ml</v>
          </cell>
          <cell r="D1048">
            <v>3986.5</v>
          </cell>
        </row>
        <row r="1049">
          <cell r="A1049" t="str">
            <v>elec 312</v>
          </cell>
          <cell r="B1049" t="str">
            <v>Platinas extensoras 60X10 cobre electroplateado aisladas correctamente para conexión de CTS y Breaker jgox3und</v>
          </cell>
          <cell r="C1049" t="str">
            <v>glob</v>
          </cell>
          <cell r="D1049">
            <v>0</v>
          </cell>
        </row>
        <row r="1050">
          <cell r="A1050" t="str">
            <v>elec 313</v>
          </cell>
          <cell r="B1050" t="str">
            <v xml:space="preserve">Celda de Medida AE-319 tipo exterior. Incluye: 3 Transformadores de corriente con relacion de transformacion de 800/5 A Bandeja para medidor electrónico , Bornera de prueba de 3 elementos, Medidor electrónico (sin modem) y Totalizador regulable de 1000A . (Cable multiconductor no incluido, este es suministrado por Codensa se cobra en la factura) </v>
          </cell>
          <cell r="C1050" t="str">
            <v>glob</v>
          </cell>
          <cell r="D1050">
            <v>0</v>
          </cell>
        </row>
        <row r="1051">
          <cell r="A1051" t="str">
            <v>elec 314</v>
          </cell>
          <cell r="B1051" t="str">
            <v xml:space="preserve">Cable de cobre 300 KCMIL LSZH  (HFFR-LS Tipo CT) </v>
          </cell>
          <cell r="C1051" t="str">
            <v>ml</v>
          </cell>
          <cell r="D1051">
            <v>85800</v>
          </cell>
        </row>
        <row r="1052">
          <cell r="A1052" t="str">
            <v>elec 315</v>
          </cell>
          <cell r="B1052" t="str">
            <v xml:space="preserve">Tablero de Distribución Bifasico CON espacio para totalizador de 12 circuitos, barraje de neutro y tierra. </v>
          </cell>
          <cell r="C1052" t="str">
            <v>und</v>
          </cell>
          <cell r="D1052">
            <v>344137.5</v>
          </cell>
        </row>
        <row r="1053">
          <cell r="A1053" t="str">
            <v>elec 316</v>
          </cell>
          <cell r="B1053" t="str">
            <v>Funda termoencogible colores RETIE 30mm para cable 600kcmil-300KCMIL</v>
          </cell>
          <cell r="C1053" t="str">
            <v>ml</v>
          </cell>
          <cell r="D1053">
            <v>6500</v>
          </cell>
        </row>
        <row r="1054">
          <cell r="A1054" t="str">
            <v>elec 317</v>
          </cell>
          <cell r="B1054" t="str">
            <v>Funda termoencogible colores RETIE 12mm para cable 4AWG-2AWG</v>
          </cell>
          <cell r="C1054" t="str">
            <v>ml</v>
          </cell>
          <cell r="D1054">
            <v>1671</v>
          </cell>
        </row>
        <row r="1055">
          <cell r="A1055" t="str">
            <v>elec 318</v>
          </cell>
          <cell r="B1055" t="str">
            <v xml:space="preserve">Celda de Medida AE-319 tipo exterior para bomba contra incendio. Incluye: 3 Transformadores de corriente con relacion de transformacion de 200/5 A Bandeja para medidor electrónico , Bornera de prueba de 3 elementos, Medidor electrónico (sin modem) y Totalizador regulable de 200A . (Cable multiconductor no incluido, este es suministrado por Codensa se cobra en la factura) </v>
          </cell>
          <cell r="C1055" t="str">
            <v>glob</v>
          </cell>
          <cell r="D1055">
            <v>0</v>
          </cell>
        </row>
        <row r="1056">
          <cell r="A1056" t="str">
            <v>elec 319</v>
          </cell>
          <cell r="B1056" t="str">
            <v>Funda termoencogible colores RETIE 10mm para cable 3AWG-6AWG</v>
          </cell>
          <cell r="C1056" t="str">
            <v>ml</v>
          </cell>
          <cell r="D1056">
            <v>1474</v>
          </cell>
        </row>
        <row r="1057">
          <cell r="A1057" t="str">
            <v>elec 320</v>
          </cell>
          <cell r="B1057" t="str">
            <v>Funda termoencogible colores RETIE 6mm para cable 8AWG-12AWG</v>
          </cell>
          <cell r="C1057" t="str">
            <v>ml</v>
          </cell>
          <cell r="D1057">
            <v>1000</v>
          </cell>
        </row>
        <row r="1058">
          <cell r="A1058" t="str">
            <v>elec 321</v>
          </cell>
          <cell r="B1058" t="str">
            <v>Interruptor termomagnetico tipo industrial para caja moldeada capacidad 3x30A según Diagrama Unifilar / Cuadro de Carga</v>
          </cell>
          <cell r="C1058" t="str">
            <v>und</v>
          </cell>
          <cell r="D1058">
            <v>309900</v>
          </cell>
        </row>
        <row r="1059">
          <cell r="A1059" t="str">
            <v>elec 322</v>
          </cell>
          <cell r="B1059" t="str">
            <v>Interruptor termomagnetico tipo industrial para caja moldeada capacidad 3x40A según Diagrama Unifilar / Cuadro de Carga</v>
          </cell>
          <cell r="C1059" t="str">
            <v>und</v>
          </cell>
          <cell r="D1059">
            <v>309900</v>
          </cell>
        </row>
        <row r="1060">
          <cell r="A1060" t="str">
            <v>elec 323</v>
          </cell>
          <cell r="B1060" t="str">
            <v>Interruptor termomagnetico tipo industrial para caja moldeada capacidad 3x50A según Diagrama Unifilar / Cuadro de Carga</v>
          </cell>
          <cell r="C1060" t="str">
            <v>und</v>
          </cell>
          <cell r="D1060">
            <v>309900</v>
          </cell>
        </row>
        <row r="1061">
          <cell r="A1061" t="str">
            <v>elec 324</v>
          </cell>
          <cell r="B1061" t="str">
            <v>Interruptor termomagnetico tipo industrial para caja moldeada capacidad 3x80A según Diagrama Unifilar / Cuadro de Carga</v>
          </cell>
          <cell r="C1061" t="str">
            <v>und</v>
          </cell>
          <cell r="D1061">
            <v>309900</v>
          </cell>
        </row>
        <row r="1062">
          <cell r="A1062" t="str">
            <v>elec 325</v>
          </cell>
          <cell r="B1062" t="str">
            <v>Interruptor termomagnetico tipo industrial para caja moldeada capacidad 3x100A según Diagrama Unifilar / Cuadro de Carga</v>
          </cell>
          <cell r="C1062" t="str">
            <v>und</v>
          </cell>
          <cell r="D1062">
            <v>414684</v>
          </cell>
        </row>
        <row r="1063">
          <cell r="A1063" t="str">
            <v>elec 326</v>
          </cell>
          <cell r="B1063" t="str">
            <v>Interruptor termomagnetico tipo industrial caja moldeada capacidad 2x50A según Diagrama Unifilar / Cuadro de Carga</v>
          </cell>
          <cell r="C1063" t="str">
            <v>und</v>
          </cell>
          <cell r="D1063">
            <v>309900</v>
          </cell>
        </row>
        <row r="1064">
          <cell r="A1064" t="str">
            <v>elec 327</v>
          </cell>
          <cell r="B1064" t="str">
            <v>interruptor termomagnetico tipo enchufable de 1X20A, Icu= 10 kA según Diagrama Unifilar / Cuadro de Carga</v>
          </cell>
          <cell r="C1064" t="str">
            <v>und</v>
          </cell>
          <cell r="D1064">
            <v>10900</v>
          </cell>
        </row>
        <row r="1065">
          <cell r="A1065" t="str">
            <v>elec 328</v>
          </cell>
          <cell r="B1065" t="str">
            <v>interruptor termomagnetico tipo enchufable de 1X30A, Icu= 10 kA según Diagrama Unifilar / Cuadro de Carga</v>
          </cell>
          <cell r="C1065" t="str">
            <v>und</v>
          </cell>
          <cell r="D1065">
            <v>10900</v>
          </cell>
        </row>
        <row r="1066">
          <cell r="A1066" t="str">
            <v>elec 329</v>
          </cell>
          <cell r="B1066" t="str">
            <v>interruptor termomagnetico tipo enchufable de 1X40A, Icu= 10 kA según Diagrama Unifilar / Cuadro de Carga</v>
          </cell>
          <cell r="C1066" t="str">
            <v>und</v>
          </cell>
          <cell r="D1066">
            <v>10900</v>
          </cell>
        </row>
        <row r="1067">
          <cell r="A1067" t="str">
            <v>elec 330</v>
          </cell>
          <cell r="B1067" t="str">
            <v>interruptor termomagnetico tipo enchufable de 2X20A, Icu= 10 kA según Diagrama Unifilar / Cuadro de Carga</v>
          </cell>
          <cell r="C1067" t="str">
            <v>und</v>
          </cell>
          <cell r="D1067">
            <v>28832.51</v>
          </cell>
        </row>
        <row r="1068">
          <cell r="A1068" t="str">
            <v>elec 331</v>
          </cell>
          <cell r="B1068" t="str">
            <v>interruptor termomagnetico tipo enchufable de 2X30A, Icu= 10 kA según Diagrama Unifilar / Cuadro de Carga</v>
          </cell>
          <cell r="C1068" t="str">
            <v>und</v>
          </cell>
          <cell r="D1068">
            <v>30091.53</v>
          </cell>
        </row>
        <row r="1069">
          <cell r="A1069" t="str">
            <v>elec 332</v>
          </cell>
          <cell r="B1069" t="str">
            <v>interruptor termomagnetico tipo enchufable de 3X20A, Icu= 10 kA según Diagrama Unifilar / Cuadro de Carga</v>
          </cell>
          <cell r="C1069" t="str">
            <v>und</v>
          </cell>
          <cell r="D1069">
            <v>71160.81</v>
          </cell>
        </row>
        <row r="1070">
          <cell r="A1070" t="str">
            <v>elec 333</v>
          </cell>
          <cell r="B1070" t="str">
            <v>interruptor termomagnetico tipo enchufable de 3X30A, Icu= 10 kA según Diagrama Unifilar / Cuadro de Carga</v>
          </cell>
          <cell r="C1070" t="str">
            <v>und</v>
          </cell>
          <cell r="D1070">
            <v>72022.37</v>
          </cell>
        </row>
        <row r="1071">
          <cell r="A1071" t="str">
            <v>elec 334</v>
          </cell>
          <cell r="B1071" t="str">
            <v>interruptor termomagnetico tipo enchufable de 3X40A, Icu= 10 kA según Diagrama Unifilar / Cuadro de Carga</v>
          </cell>
          <cell r="C1071" t="str">
            <v>und</v>
          </cell>
          <cell r="D1071">
            <v>72907.73</v>
          </cell>
        </row>
        <row r="1072">
          <cell r="A1072" t="str">
            <v>elec 335</v>
          </cell>
          <cell r="B1072" t="str">
            <v>interruptor termomagnetico tipo enchufable de 3X50A, Icu= 10 kA según Diagrama Unifilar / Cuadro de Carga</v>
          </cell>
          <cell r="C1072" t="str">
            <v>und</v>
          </cell>
          <cell r="D1072">
            <v>73793.09</v>
          </cell>
        </row>
        <row r="1073">
          <cell r="A1073" t="str">
            <v>elec 336</v>
          </cell>
          <cell r="B1073" t="str">
            <v>Interruptor termomagnetico tipo industrial para caja moldeada capacidad 3x125A según Diagrama Unifilar / Cuadro de Carga</v>
          </cell>
          <cell r="C1073" t="str">
            <v>und</v>
          </cell>
          <cell r="D1073">
            <v>424600</v>
          </cell>
        </row>
        <row r="1074">
          <cell r="A1074" t="str">
            <v>elec 337</v>
          </cell>
          <cell r="B1074" t="str">
            <v>Unión EMT 3/4"</v>
          </cell>
          <cell r="C1074" t="str">
            <v>und</v>
          </cell>
          <cell r="D1074">
            <v>904.4</v>
          </cell>
        </row>
        <row r="1075">
          <cell r="A1075" t="str">
            <v>elec 338</v>
          </cell>
          <cell r="B1075" t="str">
            <v>Terminal EMT 3/4"</v>
          </cell>
          <cell r="C1075" t="str">
            <v>und</v>
          </cell>
          <cell r="D1075">
            <v>975.8</v>
          </cell>
        </row>
        <row r="1076">
          <cell r="A1076" t="str">
            <v>elec 339</v>
          </cell>
          <cell r="B1076" t="str">
            <v>Curva EMT 3/4"</v>
          </cell>
          <cell r="C1076" t="str">
            <v>und</v>
          </cell>
          <cell r="D1076">
            <v>1493</v>
          </cell>
        </row>
        <row r="1077">
          <cell r="A1077" t="str">
            <v>elec 340</v>
          </cell>
          <cell r="B1077" t="str">
            <v>Unión EMT 1"</v>
          </cell>
          <cell r="C1077" t="str">
            <v>und</v>
          </cell>
          <cell r="D1077">
            <v>1159</v>
          </cell>
        </row>
        <row r="1078">
          <cell r="A1078" t="str">
            <v>elec 341</v>
          </cell>
          <cell r="B1078" t="str">
            <v>Terminal EMT 1"</v>
          </cell>
          <cell r="C1078" t="str">
            <v>und</v>
          </cell>
          <cell r="D1078">
            <v>1490</v>
          </cell>
        </row>
        <row r="1079">
          <cell r="A1079" t="str">
            <v>elec 342</v>
          </cell>
          <cell r="B1079" t="str">
            <v>Curva EMT 1"</v>
          </cell>
          <cell r="C1079" t="str">
            <v>und</v>
          </cell>
          <cell r="D1079">
            <v>2515</v>
          </cell>
        </row>
        <row r="1080">
          <cell r="A1080" t="str">
            <v>elec 343</v>
          </cell>
          <cell r="B1080" t="str">
            <v xml:space="preserve">Cable aluminio 1/0 AWGLSZH  (HFFR-LS Tipo CT) </v>
          </cell>
          <cell r="C1080" t="str">
            <v>ml</v>
          </cell>
          <cell r="D1080">
            <v>8016</v>
          </cell>
        </row>
        <row r="1081">
          <cell r="A1081" t="str">
            <v>elec 344</v>
          </cell>
          <cell r="B1081" t="str">
            <v>Interruptor termomagnetico tipo industrial caja moldeada capacidad 2x30A según Diagrama Unifilar / Cuadro de Carga</v>
          </cell>
          <cell r="C1081" t="str">
            <v>und</v>
          </cell>
          <cell r="D1081">
            <v>297000</v>
          </cell>
        </row>
        <row r="1082">
          <cell r="A1082" t="str">
            <v>elec 345</v>
          </cell>
          <cell r="B1082" t="str">
            <v>Cinta aislante 3M scoth super 33+</v>
          </cell>
          <cell r="C1082" t="str">
            <v>und</v>
          </cell>
          <cell r="D1082">
            <v>17726.239999999998</v>
          </cell>
        </row>
        <row r="1083">
          <cell r="A1083" t="str">
            <v>elec 346</v>
          </cell>
          <cell r="B1083" t="str">
            <v>CABLE DE COBRE #2 DT LSZH (HFFR-LS TIPO CT) TIPO SOLDADOR</v>
          </cell>
          <cell r="C1083" t="str">
            <v>ml</v>
          </cell>
          <cell r="D1083">
            <v>20700</v>
          </cell>
        </row>
        <row r="1084">
          <cell r="A1084" t="str">
            <v>elec 347</v>
          </cell>
          <cell r="B1084" t="str">
            <v>Borna bimetalica un ojo de conexión cable # 300KCMIL</v>
          </cell>
          <cell r="C1084" t="str">
            <v>und</v>
          </cell>
          <cell r="D1084">
            <v>25546</v>
          </cell>
        </row>
        <row r="1085">
          <cell r="A1085" t="str">
            <v>elec 348</v>
          </cell>
          <cell r="B1085" t="str">
            <v>Borna bimetalica un ojo de conexión cable # 3/0AWG</v>
          </cell>
          <cell r="C1085" t="str">
            <v>und</v>
          </cell>
          <cell r="D1085">
            <v>18656</v>
          </cell>
        </row>
        <row r="1086">
          <cell r="A1086" t="str">
            <v>elec 349</v>
          </cell>
          <cell r="B1086" t="str">
            <v>Borna bimetalica un ojo de conexión cable # 1/0AWG</v>
          </cell>
          <cell r="C1086" t="str">
            <v>und</v>
          </cell>
          <cell r="D1086">
            <v>10599</v>
          </cell>
        </row>
        <row r="1087">
          <cell r="A1087" t="str">
            <v>elec 350</v>
          </cell>
          <cell r="B1087" t="str">
            <v>Borna bimetalica un ojo de conexión cable # 4AWG</v>
          </cell>
          <cell r="C1087" t="str">
            <v>und</v>
          </cell>
          <cell r="D1087">
            <v>7390</v>
          </cell>
        </row>
        <row r="1088">
          <cell r="A1088" t="str">
            <v>elec 351</v>
          </cell>
          <cell r="B1088" t="str">
            <v>Borna un ojo de conexión cable # 3/0AWG</v>
          </cell>
          <cell r="C1088" t="str">
            <v>und</v>
          </cell>
          <cell r="D1088">
            <v>3769.9199999999996</v>
          </cell>
        </row>
        <row r="1089">
          <cell r="A1089" t="str">
            <v>elec 352</v>
          </cell>
          <cell r="B1089" t="str">
            <v>Borna un ojo de conexión cable # 1/0AWG</v>
          </cell>
          <cell r="C1089" t="str">
            <v>und</v>
          </cell>
          <cell r="D1089">
            <v>2751.2799999999997</v>
          </cell>
        </row>
        <row r="1090">
          <cell r="A1090" t="str">
            <v>elec 353</v>
          </cell>
          <cell r="B1090" t="str">
            <v>Borna un ojo de conexión cable # 4AWG</v>
          </cell>
          <cell r="C1090" t="str">
            <v>und</v>
          </cell>
          <cell r="D1090">
            <v>1150</v>
          </cell>
        </row>
        <row r="1091">
          <cell r="A1091" t="str">
            <v>elec 354</v>
          </cell>
          <cell r="B1091" t="str">
            <v>Borna un ojo de conexión cable # 6AWG</v>
          </cell>
          <cell r="C1091" t="str">
            <v>und</v>
          </cell>
          <cell r="D1091">
            <v>1170</v>
          </cell>
        </row>
        <row r="1092">
          <cell r="A1092" t="str">
            <v>elec 355</v>
          </cell>
          <cell r="B1092" t="str">
            <v>Borna un ojo de conexión cable # 8AWG</v>
          </cell>
          <cell r="C1092" t="str">
            <v>und</v>
          </cell>
          <cell r="D1092">
            <v>1001.9799999999999</v>
          </cell>
        </row>
        <row r="1093">
          <cell r="A1093" t="str">
            <v>elec 356</v>
          </cell>
          <cell r="B1093" t="str">
            <v>Borna un ojo de conexión cable # 10AWG</v>
          </cell>
          <cell r="C1093" t="str">
            <v>und</v>
          </cell>
          <cell r="D1093">
            <v>700</v>
          </cell>
        </row>
        <row r="1094">
          <cell r="A1094" t="str">
            <v>elec 357</v>
          </cell>
          <cell r="B1094" t="str">
            <v>Caja de inspección Prefabricada 30x30 AE280</v>
          </cell>
          <cell r="C1094" t="str">
            <v>und</v>
          </cell>
          <cell r="D1094">
            <v>76160</v>
          </cell>
        </row>
        <row r="1095">
          <cell r="A1095" t="str">
            <v>elec 358</v>
          </cell>
          <cell r="B1095" t="str">
            <v>PARRILLA DE REFUERZO CS280-1</v>
          </cell>
          <cell r="C1095" t="str">
            <v>glob</v>
          </cell>
          <cell r="D1095">
            <v>445655</v>
          </cell>
        </row>
        <row r="1096">
          <cell r="A1096" t="str">
            <v>elec 359</v>
          </cell>
          <cell r="B1096" t="str">
            <v>caja 5800 PVC intemperie</v>
          </cell>
          <cell r="C1096" t="str">
            <v>und</v>
          </cell>
          <cell r="D1096">
            <v>2016</v>
          </cell>
        </row>
        <row r="1097">
          <cell r="A1097" t="str">
            <v>elec 360</v>
          </cell>
          <cell r="B1097" t="str">
            <v>caja 2400 PVC intemperie</v>
          </cell>
          <cell r="C1097" t="str">
            <v>und</v>
          </cell>
          <cell r="D1097">
            <v>2484.6</v>
          </cell>
        </row>
        <row r="1098">
          <cell r="A1098" t="str">
            <v>elec 361</v>
          </cell>
          <cell r="B1098" t="str">
            <v>caja 10x10 PVC intemperie</v>
          </cell>
          <cell r="C1098" t="str">
            <v>und</v>
          </cell>
          <cell r="D1098">
            <v>3822.1666666666665</v>
          </cell>
        </row>
        <row r="1099">
          <cell r="A1099" t="str">
            <v>elec 362</v>
          </cell>
          <cell r="B1099" t="str">
            <v>CINTA SEÑALIZACION CANALIZACION</v>
          </cell>
          <cell r="C1099" t="str">
            <v>und</v>
          </cell>
          <cell r="D1099">
            <v>850</v>
          </cell>
        </row>
        <row r="1100">
          <cell r="A1100" t="str">
            <v>elec 363</v>
          </cell>
          <cell r="B1100" t="str">
            <v>Suministro e instalación de transformador trifásico tipo seco aislado en resina de 300 kVA, 11,4 kV / 208-120V. Conexión Dyn5.  Incluye dispositivos de protección contra sobretensiones, DPS's, rieles, ruedas y todos los elementos de instalación y puesta a tierra.</v>
          </cell>
          <cell r="C1100" t="str">
            <v>und</v>
          </cell>
          <cell r="D1100">
            <v>0</v>
          </cell>
        </row>
        <row r="1101">
          <cell r="A1101" t="str">
            <v>elec 364</v>
          </cell>
          <cell r="B1101" t="str">
            <v>sistema de monitoreo remoto de temperatura del transformador instalado en celda CTS 518-2</v>
          </cell>
          <cell r="C1101" t="str">
            <v>glob</v>
          </cell>
          <cell r="D1101">
            <v>0</v>
          </cell>
        </row>
        <row r="1102">
          <cell r="A1102" t="str">
            <v>elec 365</v>
          </cell>
          <cell r="B1102" t="str">
            <v xml:space="preserve">SUMINISTRP INSTALACION Y PUESTA EN MARCHA DE PLANTA ELÉCTRICA DE 313 KVA /250 KW, PARA UN CALCULO DE 300 KVA EFECTIVOS A LA ALTURA DE BOGOTÁ, STAND BY,  TRIFASICA 4 HILOS, 208/120 V,   , FRECUENCIA 60 HZ, 3600 RPM, SINCRONICO CON ESCOBILLAS REFRIGERACION LIQUIDO REFRIGERANTE. (INCLUYE MONTAJE, ACCESORIOS DE CONEXIÓN Y DESFOGUE), CON CABINA INSONORA PARA INSTALACION EXTERIOR, DE DIMENSIONES 4,35 M L X 1,37 M A X 2,35 M H, </v>
          </cell>
          <cell r="C1102" t="str">
            <v>glob</v>
          </cell>
          <cell r="D1102">
            <v>0</v>
          </cell>
        </row>
        <row r="1103">
          <cell r="A1103" t="str">
            <v>elec 366</v>
          </cell>
          <cell r="B1103" t="str">
            <v>MOLDE PARA SOLDADURA EXOTERMICA CRUZ 2/0</v>
          </cell>
          <cell r="C1103" t="str">
            <v>und</v>
          </cell>
          <cell r="D1103">
            <v>196695</v>
          </cell>
        </row>
        <row r="1104">
          <cell r="A1104" t="str">
            <v>elec 367</v>
          </cell>
          <cell r="B1104" t="str">
            <v xml:space="preserve">MOLDE PARA SOLDADURA EXOTERMICA TEE 2/0 </v>
          </cell>
          <cell r="C1104" t="str">
            <v>und</v>
          </cell>
          <cell r="D1104">
            <v>12925</v>
          </cell>
        </row>
        <row r="1105">
          <cell r="A1105" t="str">
            <v>elec 368</v>
          </cell>
          <cell r="B1105" t="str">
            <v>MOLDE PARA SOLDADURA EXOTERMICA TEE 2/0 VARILLA 5/8</v>
          </cell>
          <cell r="C1105" t="str">
            <v>und</v>
          </cell>
          <cell r="D1105">
            <v>129251</v>
          </cell>
        </row>
        <row r="1106">
          <cell r="A1106" t="str">
            <v>elec 369</v>
          </cell>
          <cell r="B1106" t="str">
            <v>Marquillas de cableado CS315 y CS300</v>
          </cell>
          <cell r="C1106" t="str">
            <v>glob</v>
          </cell>
          <cell r="D1106">
            <v>250000</v>
          </cell>
        </row>
        <row r="1107">
          <cell r="A1107" t="str">
            <v>elec 370</v>
          </cell>
          <cell r="B1107" t="str">
            <v>Coraza LT 3/4"</v>
          </cell>
          <cell r="C1107" t="str">
            <v>ml</v>
          </cell>
          <cell r="D1107">
            <v>6790</v>
          </cell>
        </row>
        <row r="1108">
          <cell r="A1108" t="str">
            <v>elec 371</v>
          </cell>
          <cell r="B1108" t="str">
            <v>Terminal Coraza recto LT 3/4"</v>
          </cell>
          <cell r="C1108" t="str">
            <v>und</v>
          </cell>
          <cell r="D1108">
            <v>4100</v>
          </cell>
        </row>
        <row r="1109">
          <cell r="A1109" t="str">
            <v>elec 372</v>
          </cell>
          <cell r="B1109" t="str">
            <v>Terminal Coraza tipo codo LT 3/4"</v>
          </cell>
          <cell r="C1109" t="str">
            <v>und</v>
          </cell>
          <cell r="D1109">
            <v>5548</v>
          </cell>
        </row>
        <row r="1110">
          <cell r="A1110" t="str">
            <v>elec 373</v>
          </cell>
          <cell r="B1110" t="str">
            <v>Coraza LT 1"</v>
          </cell>
          <cell r="C1110" t="str">
            <v>ml</v>
          </cell>
          <cell r="D1110">
            <v>8990</v>
          </cell>
        </row>
        <row r="1111">
          <cell r="A1111" t="str">
            <v>elec 374</v>
          </cell>
          <cell r="B1111" t="str">
            <v>Terminal Coraza recto LT 1"</v>
          </cell>
          <cell r="C1111" t="str">
            <v>und</v>
          </cell>
          <cell r="D1111">
            <v>7190</v>
          </cell>
        </row>
        <row r="1112">
          <cell r="A1112" t="str">
            <v>elec 375</v>
          </cell>
          <cell r="B1112" t="str">
            <v>Terminal Coraza tipo codo LT 1"</v>
          </cell>
          <cell r="C1112" t="str">
            <v>und</v>
          </cell>
          <cell r="D1112">
            <v>9590</v>
          </cell>
        </row>
        <row r="1113">
          <cell r="A1113" t="str">
            <v>elec 376</v>
          </cell>
          <cell r="B1113" t="str">
            <v>Tuberia IMC 1"</v>
          </cell>
          <cell r="C1113" t="str">
            <v>ml</v>
          </cell>
          <cell r="D1113">
            <v>26437.833333333332</v>
          </cell>
        </row>
        <row r="1114">
          <cell r="A1114" t="str">
            <v>elec 377</v>
          </cell>
          <cell r="B1114" t="str">
            <v>Curva IMC 1"</v>
          </cell>
          <cell r="C1114" t="str">
            <v>und</v>
          </cell>
          <cell r="D1114">
            <v>13990</v>
          </cell>
        </row>
        <row r="1115">
          <cell r="A1115" t="str">
            <v>elec 378</v>
          </cell>
          <cell r="B1115" t="str">
            <v>Unión roscada IMC 1"</v>
          </cell>
          <cell r="C1115" t="str">
            <v>und</v>
          </cell>
          <cell r="D1115">
            <v>5042</v>
          </cell>
        </row>
        <row r="1116">
          <cell r="A1116" t="str">
            <v>elec 379</v>
          </cell>
          <cell r="B1116" t="str">
            <v>Teminal roscada IMC 1"</v>
          </cell>
          <cell r="C1116" t="str">
            <v>und</v>
          </cell>
          <cell r="D1116">
            <v>1904</v>
          </cell>
        </row>
        <row r="1117">
          <cell r="A1117" t="str">
            <v>elec 380</v>
          </cell>
          <cell r="B1117" t="str">
            <v>Seccionador tetrapolar 50A/250V accionamiento manual para operación y mantenimiento en caja premoldeada IP65. incluye elementos de fijación y pruebas</v>
          </cell>
          <cell r="C1117" t="str">
            <v>und</v>
          </cell>
          <cell r="D1117">
            <v>1050080.4858333301</v>
          </cell>
        </row>
        <row r="1118">
          <cell r="A1118" t="str">
            <v>elec 381</v>
          </cell>
          <cell r="B1118" t="str">
            <v>CAJA METALICA 40X40X20 CM IP 65 + Elementos de fijacion</v>
          </cell>
          <cell r="C1118" t="str">
            <v>und</v>
          </cell>
          <cell r="D1118">
            <v>0</v>
          </cell>
        </row>
        <row r="1119">
          <cell r="A1119" t="str">
            <v>elec 382</v>
          </cell>
          <cell r="B1119" t="str">
            <v>Tuberia IMC 3"</v>
          </cell>
          <cell r="C1119" t="str">
            <v>und</v>
          </cell>
          <cell r="D1119">
            <v>105527.33333333333</v>
          </cell>
        </row>
        <row r="1120">
          <cell r="A1120" t="str">
            <v>elec 383</v>
          </cell>
          <cell r="B1120" t="str">
            <v>Curva IMC 3"</v>
          </cell>
          <cell r="C1120" t="str">
            <v>und</v>
          </cell>
          <cell r="D1120">
            <v>85569</v>
          </cell>
        </row>
        <row r="1121">
          <cell r="A1121" t="str">
            <v>elec 384</v>
          </cell>
          <cell r="B1121" t="str">
            <v>Unión roscada IMC 3"</v>
          </cell>
          <cell r="C1121" t="str">
            <v>und</v>
          </cell>
          <cell r="D1121">
            <v>16798</v>
          </cell>
        </row>
        <row r="1122">
          <cell r="A1122" t="str">
            <v>elec 385</v>
          </cell>
          <cell r="B1122" t="str">
            <v>Teminal roscada IMC 3"</v>
          </cell>
          <cell r="C1122" t="str">
            <v>und</v>
          </cell>
          <cell r="D1122">
            <v>12355</v>
          </cell>
        </row>
        <row r="1123">
          <cell r="A1123" t="str">
            <v>elec 386</v>
          </cell>
          <cell r="B1123" t="str">
            <v>Coraza LT 3"</v>
          </cell>
          <cell r="C1123" t="str">
            <v>und</v>
          </cell>
          <cell r="D1123">
            <v>26668</v>
          </cell>
        </row>
        <row r="1124">
          <cell r="A1124" t="str">
            <v>elec 387</v>
          </cell>
          <cell r="B1124" t="str">
            <v>Terminal Coraza recto LT 3"</v>
          </cell>
          <cell r="C1124" t="str">
            <v>und</v>
          </cell>
          <cell r="D1124">
            <v>54716</v>
          </cell>
        </row>
        <row r="1125">
          <cell r="A1125" t="str">
            <v>elec 388</v>
          </cell>
          <cell r="B1125" t="str">
            <v>Terminal Coraza tipo codo LT 3"</v>
          </cell>
          <cell r="C1125" t="str">
            <v>und</v>
          </cell>
          <cell r="D1125">
            <v>69709</v>
          </cell>
        </row>
        <row r="1126">
          <cell r="A1126" t="str">
            <v>elec 389</v>
          </cell>
          <cell r="B1126" t="str">
            <v>SUMINSITRO E INSTALACIÓN DE PARADA DE EMERGENCIA "EPO", SEGÚN DIAGRAMA UNIFILAR. (BOTONERA LOVATO LPZ-P1-B5-02, COLOR AMARILLO, PULSADOR TIPO HONGO CON RETENCIÓN, BLOQUES DE CONTACTOS NC-LPXCB01.</v>
          </cell>
          <cell r="C1126" t="str">
            <v>glob</v>
          </cell>
          <cell r="D1126">
            <v>1196291.92925</v>
          </cell>
        </row>
        <row r="1127">
          <cell r="A1127" t="str">
            <v>elec 390</v>
          </cell>
          <cell r="B1127" t="str">
            <v>Tuberia IMC 3/4"</v>
          </cell>
          <cell r="C1127" t="str">
            <v>ml</v>
          </cell>
          <cell r="D1127">
            <v>16887.666666666668</v>
          </cell>
        </row>
        <row r="1128">
          <cell r="A1128" t="str">
            <v>elec 391</v>
          </cell>
          <cell r="B1128" t="str">
            <v>Curva IMC 3/4"</v>
          </cell>
          <cell r="C1128" t="str">
            <v>und</v>
          </cell>
          <cell r="D1128">
            <v>9790</v>
          </cell>
        </row>
        <row r="1129">
          <cell r="A1129" t="str">
            <v>elec 392</v>
          </cell>
          <cell r="B1129" t="str">
            <v>Unión roscada IMC 3/4"</v>
          </cell>
          <cell r="C1129" t="str">
            <v>und</v>
          </cell>
          <cell r="D1129">
            <v>3784</v>
          </cell>
        </row>
        <row r="1130">
          <cell r="A1130" t="str">
            <v>elec 393</v>
          </cell>
          <cell r="B1130" t="str">
            <v>Teminal roscada IMC 3/4"</v>
          </cell>
          <cell r="C1130" t="str">
            <v>und</v>
          </cell>
          <cell r="D1130">
            <v>1428</v>
          </cell>
        </row>
        <row r="1131">
          <cell r="A1131" t="str">
            <v>elec 394</v>
          </cell>
          <cell r="B1131" t="str">
            <v>Seccionador tetrapolar 20A/250V accionamiento manual para operación y mantenimiento en caja premoldeada IP65. incluye elementos de fijación y pruebas</v>
          </cell>
          <cell r="C1131" t="str">
            <v>und</v>
          </cell>
          <cell r="D1131">
            <v>1031849</v>
          </cell>
        </row>
        <row r="1132">
          <cell r="A1132" t="str">
            <v>elec 395</v>
          </cell>
          <cell r="B1132" t="str">
            <v>Base plastica Dehn 8mm para instalación en cubierta recorrible</v>
          </cell>
          <cell r="C1132" t="str">
            <v>und</v>
          </cell>
          <cell r="D1132">
            <v>14354</v>
          </cell>
        </row>
        <row r="1133">
          <cell r="A1133" t="str">
            <v>elec 396</v>
          </cell>
          <cell r="B1133" t="str">
            <v>Junta de dilatación para anillo superior</v>
          </cell>
          <cell r="C1133" t="str">
            <v>und</v>
          </cell>
          <cell r="D1133">
            <v>22234</v>
          </cell>
        </row>
        <row r="1134">
          <cell r="A1134" t="str">
            <v>elec 397</v>
          </cell>
          <cell r="B1134" t="str">
            <v>Union lineal RD 8mm</v>
          </cell>
          <cell r="C1134" t="str">
            <v>und</v>
          </cell>
          <cell r="D1134">
            <v>23963</v>
          </cell>
        </row>
        <row r="1135">
          <cell r="A1135" t="str">
            <v>elec 398</v>
          </cell>
          <cell r="B1135" t="str">
            <v>Base para soporte obo clic</v>
          </cell>
          <cell r="C1135" t="str">
            <v>und</v>
          </cell>
          <cell r="D1135">
            <v>5247</v>
          </cell>
        </row>
        <row r="1136">
          <cell r="A1136" t="str">
            <v>elec 399</v>
          </cell>
          <cell r="B1136" t="str">
            <v>Conector para estructura tipo tornillo</v>
          </cell>
          <cell r="C1136" t="str">
            <v>und</v>
          </cell>
          <cell r="D1136">
            <v>737221.93170000007</v>
          </cell>
        </row>
        <row r="1137">
          <cell r="A1137" t="str">
            <v>elec 400</v>
          </cell>
          <cell r="B1137" t="str">
            <v>Conector Bimetalico OBO AL-CU</v>
          </cell>
          <cell r="C1137" t="str">
            <v>und</v>
          </cell>
          <cell r="D1137">
            <v>69831</v>
          </cell>
        </row>
        <row r="1138">
          <cell r="A1138" t="str">
            <v>elec 401</v>
          </cell>
          <cell r="B1138" t="str">
            <v>Tuberia EMT 1-1/4"</v>
          </cell>
          <cell r="C1138" t="str">
            <v>und</v>
          </cell>
          <cell r="D1138">
            <v>20799.666666666668</v>
          </cell>
        </row>
        <row r="1139">
          <cell r="A1139" t="str">
            <v>elec 402</v>
          </cell>
          <cell r="B1139" t="str">
            <v>Union EMT 1-1/4"</v>
          </cell>
          <cell r="C1139" t="str">
            <v>und</v>
          </cell>
          <cell r="D1139">
            <v>3650</v>
          </cell>
        </row>
        <row r="1140">
          <cell r="A1140" t="str">
            <v>elec 403</v>
          </cell>
          <cell r="B1140" t="str">
            <v>Curva EMT 1 1/4"</v>
          </cell>
          <cell r="C1140" t="str">
            <v>und</v>
          </cell>
          <cell r="D1140">
            <v>6938</v>
          </cell>
        </row>
        <row r="1141">
          <cell r="A1141" t="str">
            <v>elec 404</v>
          </cell>
          <cell r="B1141" t="str">
            <v>Terminal EMT 1 1/4"</v>
          </cell>
          <cell r="C1141" t="str">
            <v>und</v>
          </cell>
          <cell r="D1141">
            <v>2265</v>
          </cell>
        </row>
        <row r="1142">
          <cell r="A1142" t="str">
            <v>elec 405</v>
          </cell>
          <cell r="B1142" t="str">
            <v>PUNTA CAPTADORA, CON ROSCA M16, 1000MM, ALUMINIO</v>
          </cell>
          <cell r="C1142" t="str">
            <v>und</v>
          </cell>
          <cell r="D1142">
            <v>0</v>
          </cell>
        </row>
        <row r="1143">
          <cell r="A1143" t="str">
            <v>elec 406</v>
          </cell>
          <cell r="B1143" t="str">
            <v>BASE SOPORTE ARTICULADA ADAPTABLE DX INO</v>
          </cell>
          <cell r="C1143" t="str">
            <v>und</v>
          </cell>
          <cell r="D1143">
            <v>0</v>
          </cell>
        </row>
        <row r="1144">
          <cell r="A1144" t="str">
            <v>elec 407</v>
          </cell>
          <cell r="B1144" t="str">
            <v>CAJA PREFABRICADA AP280 42x42</v>
          </cell>
          <cell r="C1144" t="str">
            <v>und</v>
          </cell>
          <cell r="D1144">
            <v>0</v>
          </cell>
        </row>
        <row r="1145">
          <cell r="A1145" t="str">
            <v>elec 408</v>
          </cell>
          <cell r="B1145" t="str">
            <v>ADAPTADOR TERMINAL PVC 3/4"</v>
          </cell>
          <cell r="C1145" t="str">
            <v>und</v>
          </cell>
          <cell r="D1145">
            <v>0</v>
          </cell>
        </row>
        <row r="1146">
          <cell r="A1146" t="str">
            <v>elec 409</v>
          </cell>
          <cell r="B1146" t="str">
            <v>CABLE DESNUDO #12 AWG</v>
          </cell>
          <cell r="C1146" t="str">
            <v>ml</v>
          </cell>
          <cell r="D1146">
            <v>0</v>
          </cell>
        </row>
        <row r="1147">
          <cell r="A1147" t="str">
            <v>elec 410</v>
          </cell>
          <cell r="B1147" t="str">
            <v>CURVA PVC 4"</v>
          </cell>
          <cell r="C1147" t="str">
            <v>und</v>
          </cell>
          <cell r="D1147">
            <v>31000</v>
          </cell>
        </row>
        <row r="1148">
          <cell r="A1148" t="str">
            <v>elec 411</v>
          </cell>
          <cell r="B1148" t="str">
            <v>CURVA PVC 6"</v>
          </cell>
          <cell r="C1148" t="str">
            <v>und</v>
          </cell>
          <cell r="D1148">
            <v>152525</v>
          </cell>
        </row>
        <row r="1149">
          <cell r="A1149" t="str">
            <v>elec 412</v>
          </cell>
          <cell r="B1149" t="str">
            <v>CAJA RADWELT 2400</v>
          </cell>
          <cell r="C1149" t="str">
            <v>UND</v>
          </cell>
          <cell r="D1149">
            <v>14042</v>
          </cell>
        </row>
        <row r="1150">
          <cell r="A1150" t="str">
            <v>elec 413</v>
          </cell>
          <cell r="B1150" t="str">
            <v>TAPA LISA EN ALUMINIO PARA CAJA ELECTRICA RADWEL 2400</v>
          </cell>
          <cell r="C1150" t="str">
            <v>UND</v>
          </cell>
          <cell r="D1150">
            <v>2499</v>
          </cell>
        </row>
        <row r="1151">
          <cell r="A1151" t="str">
            <v>elec 414</v>
          </cell>
          <cell r="B1151" t="str">
            <v>TUBO DUCTO PVC TDP CORRUGADO DE 4" *6m</v>
          </cell>
          <cell r="C1151" t="str">
            <v>UND</v>
          </cell>
          <cell r="D1151">
            <v>113500</v>
          </cell>
        </row>
        <row r="1152">
          <cell r="A1152" t="str">
            <v>elec 415</v>
          </cell>
          <cell r="B1152" t="str">
            <v>Templa lens e 16 1150*58*70 sobreponer 21R2 FT 3200Lm 18,3W 50K/1DD 50 W o 10V</v>
          </cell>
          <cell r="C1152" t="str">
            <v>UND</v>
          </cell>
          <cell r="D1152">
            <v>346936</v>
          </cell>
        </row>
        <row r="1153">
          <cell r="A1153" t="str">
            <v>elec 416</v>
          </cell>
          <cell r="B1153" t="str">
            <v xml:space="preserve"> SALIDA DE EMERGENCIA GOE300*185*45 2.6 W</v>
          </cell>
          <cell r="C1153" t="str">
            <v>UND</v>
          </cell>
          <cell r="D1153">
            <v>102119</v>
          </cell>
        </row>
        <row r="1154">
          <cell r="A1154" t="str">
            <v>elec 417</v>
          </cell>
          <cell r="B1154" t="str">
            <v xml:space="preserve"> BALA AURA 20WO 10V145*118*105 60 120</v>
          </cell>
          <cell r="C1154" t="str">
            <v>UND</v>
          </cell>
          <cell r="D1154">
            <v>235071</v>
          </cell>
        </row>
        <row r="1155">
          <cell r="A1155" t="str">
            <v>elec 418</v>
          </cell>
          <cell r="B1155" t="str">
            <v xml:space="preserve"> IT 100 AQW LENS E10 1260*120*82 SOBREPONER 21R2FT 3200 Lm 18,3 w 50K/1DD 50w O 10V</v>
          </cell>
          <cell r="C1155" t="str">
            <v>UND</v>
          </cell>
          <cell r="D1155">
            <v>346288</v>
          </cell>
        </row>
        <row r="1156">
          <cell r="A1156" t="str">
            <v>elec 419</v>
          </cell>
          <cell r="B1156" t="str">
            <v xml:space="preserve"> CORAL LENS L11 400*120 SOBREPONER 43R1FT 1700 Lm 12 W 41K/1D 50W O 10 V</v>
          </cell>
          <cell r="C1156" t="str">
            <v>UND</v>
          </cell>
          <cell r="D1156">
            <v>522023</v>
          </cell>
        </row>
        <row r="1157">
          <cell r="A1157" t="str">
            <v>elec 420</v>
          </cell>
          <cell r="B1157" t="str">
            <v xml:space="preserve"> SPOT PUMA 55*55*140 SOBREPONER EN RIEL 1BDMR 16 600Lm7w 41K</v>
          </cell>
          <cell r="C1157" t="str">
            <v>UND</v>
          </cell>
          <cell r="D1157">
            <v>64692</v>
          </cell>
        </row>
        <row r="1158">
          <cell r="A1158" t="str">
            <v>elec 421</v>
          </cell>
          <cell r="B1158" t="str">
            <v xml:space="preserve"> ADHARA I HLED-1174/30/G APLIQUE DE PARED FABRICADO EN ALUMINIO GRIS Y PC -10W-700Lm-3000°K-DRI80-106°-15000HR-100-240V-FP-0,90-IP65</v>
          </cell>
          <cell r="C1158" t="str">
            <v>UND</v>
          </cell>
          <cell r="D1158">
            <v>235873</v>
          </cell>
        </row>
        <row r="1159">
          <cell r="A1159" t="str">
            <v>elec 422</v>
          </cell>
          <cell r="B1159" t="str">
            <v xml:space="preserve"> OBELIX IV HLED -004/N/30</v>
          </cell>
          <cell r="C1159" t="str">
            <v>UND</v>
          </cell>
          <cell r="D1159">
            <v>236003</v>
          </cell>
        </row>
        <row r="1160">
          <cell r="A1160" t="str">
            <v>elec 423</v>
          </cell>
          <cell r="B1160" t="str">
            <v xml:space="preserve"> WALLPACK PRO 357*200*195 SOBREPONER 1M IND1FT 6000 Lm 41 W 41 K/1D 100W O 10V</v>
          </cell>
          <cell r="C1160" t="str">
            <v>UND</v>
          </cell>
          <cell r="D1160">
            <v>523607</v>
          </cell>
        </row>
        <row r="1161">
          <cell r="A1161" t="str">
            <v>elec 424</v>
          </cell>
          <cell r="B1161" t="str">
            <v xml:space="preserve"> ANSHAN V-HLED-806/S LUMINARIO PARA SOBREPONER EN MURO DE ACENTO EXTERIOR LUZ DE CORTESIA CUERPO FABRICADO EN PLASTICO SATIN Y OPTICO EN PC -9,5W-250LM-3000°K-47°-100-240V-IP65</v>
          </cell>
          <cell r="C1161" t="str">
            <v>UND</v>
          </cell>
          <cell r="D1161">
            <v>178094</v>
          </cell>
        </row>
        <row r="1162">
          <cell r="A1162" t="str">
            <v>elec 425</v>
          </cell>
          <cell r="B1162" t="str">
            <v xml:space="preserve"> RFLECTOR LED 30W 6500K 2400Lm IP 65 90G</v>
          </cell>
          <cell r="C1162" t="str">
            <v>UND</v>
          </cell>
          <cell r="D1162">
            <v>74649</v>
          </cell>
        </row>
        <row r="1163">
          <cell r="A1163" t="str">
            <v>elec 426</v>
          </cell>
          <cell r="B1163" t="str">
            <v xml:space="preserve"> Templa lens e 16 1150*58*70 sobreponer 21R2 FT 2800Lm 15,8W 50K/1D 50 W on off</v>
          </cell>
          <cell r="C1163" t="str">
            <v>UND</v>
          </cell>
          <cell r="D1163">
            <v>325908</v>
          </cell>
        </row>
        <row r="1164">
          <cell r="A1164" t="str">
            <v>elec 427</v>
          </cell>
          <cell r="B1164" t="str">
            <v xml:space="preserve"> Proyector APOLO 90 W, Reflector fabricado en aluminio inyectado Led, Potencia 90W 12600Lm -5000°K-CRI 70-60° 100000HR -120-220V-Fg0,98-IP65-IK08-DPS 10KV</v>
          </cell>
          <cell r="C1164" t="str">
            <v>UND</v>
          </cell>
          <cell r="D1164">
            <v>1151920</v>
          </cell>
        </row>
        <row r="1165">
          <cell r="A1165" t="str">
            <v>elec 428</v>
          </cell>
          <cell r="B1165" t="str">
            <v xml:space="preserve"> TEMPLE LENS E16 1150*58*70 INCRUSTAR 21R2FT2200Lm 13.4 W 50K/1D 50W O 10V</v>
          </cell>
          <cell r="C1165" t="str">
            <v>UND</v>
          </cell>
          <cell r="D1165">
            <v>344833</v>
          </cell>
        </row>
        <row r="1166">
          <cell r="A1166" t="str">
            <v>elec 429</v>
          </cell>
          <cell r="B1166" t="str">
            <v xml:space="preserve"> OBELIX IV-HLED-004/N/30, LUMINARIA DE SOBREPONER EN PISO EN ALUMINIO NEGRO Y PC 13W-810Lm-3000°K-CRI 80-120°-30000HR-100/240V-FP 0,80-IP65</v>
          </cell>
          <cell r="C1166" t="str">
            <v>UND</v>
          </cell>
          <cell r="D1166">
            <v>247803</v>
          </cell>
        </row>
        <row r="1167">
          <cell r="A1167" t="str">
            <v>elec 430</v>
          </cell>
          <cell r="B1167" t="str">
            <v xml:space="preserve"> IT100 AQWLENS E10 1260*120*82 SOBREPONER 21R2FT 2200Lm13.4 W 50K/1D 50W O 10V</v>
          </cell>
          <cell r="C1167" t="str">
            <v>UND</v>
          </cell>
          <cell r="D1167">
            <v>326260</v>
          </cell>
        </row>
        <row r="1168">
          <cell r="A1168" t="str">
            <v>elec 431</v>
          </cell>
          <cell r="B1168" t="str">
            <v xml:space="preserve"> PANEL LED 24W SOB CIR 3000/4000/6500K</v>
          </cell>
          <cell r="C1168" t="str">
            <v>UND</v>
          </cell>
          <cell r="D1168">
            <v>59100</v>
          </cell>
        </row>
        <row r="1169">
          <cell r="A1169" t="str">
            <v>elec 432</v>
          </cell>
          <cell r="B1169" t="str">
            <v xml:space="preserve"> PANEL LED 18W SOB CIR 6500K 1300lm 100g</v>
          </cell>
          <cell r="C1169" t="str">
            <v>UND</v>
          </cell>
          <cell r="D1169">
            <v>33934</v>
          </cell>
        </row>
        <row r="1170">
          <cell r="A1170" t="str">
            <v>elec 433</v>
          </cell>
          <cell r="B1170" t="str">
            <v xml:space="preserve"> PANEL LED 18W INC CIR 6500K 1200lm 120 G</v>
          </cell>
          <cell r="C1170" t="str">
            <v>UND</v>
          </cell>
          <cell r="D1170">
            <v>26939</v>
          </cell>
        </row>
        <row r="1171">
          <cell r="A1171" t="str">
            <v>elec 434</v>
          </cell>
          <cell r="B1171" t="str">
            <v xml:space="preserve"> BALIZA D8 g8/139 ILTEC 98*139 INCRUSTAR 1 BDMR16 600Lm 6W 30K</v>
          </cell>
          <cell r="C1171" t="str">
            <v>UND</v>
          </cell>
          <cell r="D1171">
            <v>170669</v>
          </cell>
        </row>
        <row r="1172">
          <cell r="A1172" t="str">
            <v>elec 435</v>
          </cell>
          <cell r="B1172" t="str">
            <v xml:space="preserve"> EMERGENCIA ALENA 611L 90E 185*50*108</v>
          </cell>
          <cell r="C1172" t="str">
            <v>UND</v>
          </cell>
          <cell r="D1172">
            <v>122801</v>
          </cell>
        </row>
        <row r="1173">
          <cell r="A1173" t="str">
            <v>elec 436</v>
          </cell>
          <cell r="B1173" t="str">
            <v>CABLE 350 KCMIL ALUMINIO</v>
          </cell>
          <cell r="C1173" t="str">
            <v>ML</v>
          </cell>
          <cell r="D1173">
            <v>24816</v>
          </cell>
        </row>
        <row r="1174">
          <cell r="A1174" t="str">
            <v>elec 437</v>
          </cell>
          <cell r="B1174" t="str">
            <v>CABLE 500 KC MIL EXZHELLENT BW 600V 75°C</v>
          </cell>
          <cell r="C1174" t="str">
            <v>ML</v>
          </cell>
          <cell r="D1174">
            <v>210463.4</v>
          </cell>
        </row>
        <row r="1175">
          <cell r="A1175" t="str">
            <v>elec 438</v>
          </cell>
          <cell r="B1175" t="str">
            <v>CABLE 300 KCMIL COBRE libre de Halogenos</v>
          </cell>
          <cell r="C1175" t="str">
            <v>ml</v>
          </cell>
          <cell r="D1175">
            <v>122883</v>
          </cell>
        </row>
        <row r="1176">
          <cell r="A1176" t="str">
            <v>elec 439</v>
          </cell>
          <cell r="B1176" t="str">
            <v>TERMINAL COBRE ESTAÑADO BARRIL LARGON° 500 KCMIL UN OJO 1/2"</v>
          </cell>
          <cell r="C1176" t="str">
            <v>und</v>
          </cell>
          <cell r="D1176">
            <v>47005</v>
          </cell>
        </row>
        <row r="1177">
          <cell r="A1177" t="str">
            <v>elec 440</v>
          </cell>
          <cell r="B1177"/>
          <cell r="C1177"/>
          <cell r="D1177"/>
        </row>
        <row r="1178">
          <cell r="A1178" t="str">
            <v>elec 441</v>
          </cell>
          <cell r="B1178"/>
          <cell r="C1178"/>
          <cell r="D1178"/>
        </row>
        <row r="1179">
          <cell r="A1179" t="str">
            <v>elec 442</v>
          </cell>
          <cell r="B1179"/>
          <cell r="C1179"/>
          <cell r="D1179"/>
        </row>
        <row r="1180">
          <cell r="A1180" t="str">
            <v>elec 443</v>
          </cell>
          <cell r="B1180"/>
          <cell r="C1180"/>
          <cell r="D1180"/>
        </row>
        <row r="1181">
          <cell r="A1181" t="str">
            <v>elec 444</v>
          </cell>
          <cell r="B1181"/>
          <cell r="C1181"/>
          <cell r="D1181"/>
        </row>
        <row r="1182">
          <cell r="A1182" t="str">
            <v>elec 445</v>
          </cell>
          <cell r="B1182"/>
          <cell r="C1182"/>
          <cell r="D1182"/>
        </row>
        <row r="1183">
          <cell r="A1183" t="str">
            <v>elec 446</v>
          </cell>
          <cell r="B1183"/>
          <cell r="C1183"/>
          <cell r="D1183"/>
        </row>
        <row r="1184">
          <cell r="A1184" t="str">
            <v>elec 447</v>
          </cell>
          <cell r="B1184"/>
          <cell r="C1184"/>
          <cell r="D1184"/>
        </row>
        <row r="1185">
          <cell r="A1185" t="str">
            <v>elec 448</v>
          </cell>
          <cell r="B1185"/>
          <cell r="C1185"/>
          <cell r="D1185"/>
        </row>
        <row r="1186">
          <cell r="A1186" t="str">
            <v>elec 449</v>
          </cell>
          <cell r="B1186"/>
          <cell r="C1186"/>
          <cell r="D1186"/>
        </row>
        <row r="1187">
          <cell r="A1187" t="str">
            <v>elec 450</v>
          </cell>
          <cell r="B1187"/>
          <cell r="C1187"/>
          <cell r="D1187"/>
        </row>
        <row r="1188">
          <cell r="A1188"/>
          <cell r="B1188"/>
          <cell r="C1188"/>
          <cell r="D1188"/>
        </row>
        <row r="1189">
          <cell r="A1189"/>
          <cell r="B1189"/>
          <cell r="C1189"/>
          <cell r="D1189"/>
        </row>
        <row r="1190">
          <cell r="A1190"/>
          <cell r="B1190"/>
          <cell r="C1190"/>
          <cell r="D1190"/>
        </row>
        <row r="1191">
          <cell r="A1191"/>
          <cell r="B1191"/>
          <cell r="C1191"/>
          <cell r="D1191"/>
        </row>
        <row r="1192">
          <cell r="A1192"/>
          <cell r="B1192"/>
          <cell r="C1192"/>
          <cell r="D1192"/>
        </row>
        <row r="1193">
          <cell r="A1193"/>
          <cell r="B1193"/>
          <cell r="C1193"/>
          <cell r="D1193"/>
        </row>
        <row r="1194">
          <cell r="A1194"/>
          <cell r="B1194"/>
          <cell r="C1194"/>
          <cell r="D1194"/>
        </row>
        <row r="1195">
          <cell r="A1195"/>
          <cell r="B1195"/>
          <cell r="C1195"/>
          <cell r="D1195"/>
        </row>
        <row r="1196">
          <cell r="A1196"/>
          <cell r="B1196"/>
          <cell r="C1196"/>
          <cell r="D1196"/>
        </row>
        <row r="1197">
          <cell r="A1197"/>
          <cell r="B1197"/>
          <cell r="C1197"/>
          <cell r="D1197"/>
        </row>
        <row r="1198">
          <cell r="A1198"/>
          <cell r="B1198"/>
          <cell r="C1198"/>
          <cell r="D1198"/>
        </row>
        <row r="1199">
          <cell r="A1199"/>
          <cell r="B1199"/>
          <cell r="C1199"/>
          <cell r="D1199"/>
        </row>
        <row r="1200">
          <cell r="A1200"/>
          <cell r="B1200"/>
          <cell r="C1200"/>
          <cell r="D1200"/>
        </row>
        <row r="1201">
          <cell r="A1201"/>
          <cell r="B1201"/>
          <cell r="C1201"/>
          <cell r="D1201"/>
        </row>
        <row r="1202">
          <cell r="A1202"/>
          <cell r="B1202"/>
          <cell r="C1202"/>
          <cell r="D1202"/>
        </row>
        <row r="1203">
          <cell r="A1203"/>
          <cell r="B1203"/>
          <cell r="C1203"/>
          <cell r="D1203"/>
        </row>
        <row r="1204">
          <cell r="A1204"/>
          <cell r="B1204"/>
          <cell r="C1204"/>
          <cell r="D1204"/>
        </row>
        <row r="1205">
          <cell r="A1205"/>
          <cell r="B1205"/>
          <cell r="C1205"/>
          <cell r="D1205"/>
        </row>
        <row r="1206">
          <cell r="A1206"/>
          <cell r="B1206"/>
          <cell r="C1206"/>
          <cell r="D1206"/>
        </row>
        <row r="1207">
          <cell r="A1207"/>
          <cell r="B1207"/>
          <cell r="C1207"/>
          <cell r="D1207"/>
        </row>
        <row r="1208">
          <cell r="A1208"/>
          <cell r="B1208"/>
          <cell r="C1208"/>
          <cell r="D1208"/>
        </row>
        <row r="1209">
          <cell r="A1209"/>
          <cell r="B1209"/>
          <cell r="C1209"/>
          <cell r="D1209"/>
        </row>
        <row r="1210">
          <cell r="A1210"/>
          <cell r="B1210"/>
          <cell r="C1210"/>
          <cell r="D1210"/>
        </row>
        <row r="1211">
          <cell r="A1211"/>
          <cell r="B1211"/>
          <cell r="C1211"/>
          <cell r="D1211"/>
        </row>
        <row r="1212">
          <cell r="A1212"/>
          <cell r="B1212"/>
          <cell r="C1212"/>
          <cell r="D1212"/>
        </row>
        <row r="1213">
          <cell r="A1213"/>
          <cell r="B1213"/>
          <cell r="C1213"/>
          <cell r="D1213"/>
        </row>
        <row r="1214">
          <cell r="A1214"/>
          <cell r="B1214"/>
          <cell r="C1214"/>
          <cell r="D1214"/>
        </row>
        <row r="1215">
          <cell r="A1215"/>
          <cell r="B1215"/>
          <cell r="C1215"/>
          <cell r="D1215"/>
        </row>
        <row r="1216">
          <cell r="A1216"/>
          <cell r="B1216"/>
          <cell r="C1216"/>
          <cell r="D1216"/>
        </row>
        <row r="1217">
          <cell r="A1217"/>
          <cell r="B1217"/>
          <cell r="C1217"/>
          <cell r="D1217"/>
        </row>
        <row r="1218">
          <cell r="A1218"/>
          <cell r="B1218"/>
          <cell r="C1218"/>
          <cell r="D1218"/>
        </row>
        <row r="1219">
          <cell r="A1219"/>
          <cell r="B1219"/>
          <cell r="C1219"/>
          <cell r="D1219"/>
        </row>
        <row r="1220">
          <cell r="A1220"/>
          <cell r="B1220"/>
          <cell r="C1220"/>
          <cell r="D1220"/>
        </row>
        <row r="1221">
          <cell r="A1221"/>
          <cell r="B1221"/>
          <cell r="C1221"/>
          <cell r="D1221"/>
        </row>
        <row r="1222">
          <cell r="A1222"/>
          <cell r="B1222"/>
          <cell r="C1222"/>
          <cell r="D1222"/>
        </row>
        <row r="1223">
          <cell r="A1223"/>
          <cell r="B1223"/>
          <cell r="C1223"/>
          <cell r="D1223"/>
        </row>
        <row r="1224">
          <cell r="A1224"/>
          <cell r="B1224"/>
          <cell r="C1224"/>
          <cell r="D1224"/>
        </row>
        <row r="1225">
          <cell r="A1225"/>
          <cell r="B1225"/>
          <cell r="C1225"/>
          <cell r="D1225"/>
        </row>
        <row r="1226">
          <cell r="A1226"/>
          <cell r="B1226"/>
          <cell r="C1226"/>
          <cell r="D1226"/>
        </row>
        <row r="1227">
          <cell r="A1227"/>
          <cell r="B1227"/>
          <cell r="C1227"/>
          <cell r="D1227"/>
        </row>
        <row r="1228">
          <cell r="A1228"/>
          <cell r="B1228"/>
          <cell r="C1228"/>
          <cell r="D1228"/>
        </row>
        <row r="1229">
          <cell r="A1229"/>
          <cell r="B1229"/>
          <cell r="C1229"/>
          <cell r="D1229"/>
        </row>
        <row r="1230">
          <cell r="A1230"/>
          <cell r="B1230"/>
          <cell r="C1230"/>
          <cell r="D1230"/>
        </row>
        <row r="1231">
          <cell r="A1231"/>
          <cell r="B1231"/>
          <cell r="C1231"/>
          <cell r="D1231"/>
        </row>
        <row r="1232">
          <cell r="A1232"/>
          <cell r="B1232"/>
          <cell r="C1232"/>
          <cell r="D1232"/>
        </row>
        <row r="1233">
          <cell r="A1233"/>
          <cell r="B1233"/>
          <cell r="C1233"/>
          <cell r="D1233"/>
        </row>
        <row r="1234">
          <cell r="A1234"/>
          <cell r="B1234"/>
          <cell r="C1234"/>
          <cell r="D1234"/>
        </row>
        <row r="1235">
          <cell r="A1235"/>
          <cell r="B1235"/>
          <cell r="C1235"/>
          <cell r="D1235"/>
        </row>
        <row r="1236">
          <cell r="A1236"/>
          <cell r="B1236"/>
          <cell r="C1236"/>
          <cell r="D1236"/>
        </row>
        <row r="1237">
          <cell r="A1237"/>
          <cell r="B1237"/>
          <cell r="C1237"/>
          <cell r="D1237"/>
        </row>
        <row r="1238">
          <cell r="A1238"/>
          <cell r="B1238"/>
          <cell r="C1238"/>
          <cell r="D1238"/>
        </row>
        <row r="1239">
          <cell r="A1239"/>
          <cell r="B1239"/>
          <cell r="C1239"/>
          <cell r="D1239"/>
        </row>
        <row r="1240">
          <cell r="A1240"/>
          <cell r="B1240"/>
          <cell r="C1240"/>
          <cell r="D1240"/>
        </row>
        <row r="1241">
          <cell r="A1241"/>
          <cell r="B1241"/>
          <cell r="C1241"/>
          <cell r="D1241"/>
        </row>
        <row r="1242">
          <cell r="A1242"/>
          <cell r="B1242"/>
          <cell r="C1242"/>
          <cell r="D1242"/>
        </row>
        <row r="1243">
          <cell r="A1243"/>
          <cell r="B1243"/>
          <cell r="C1243"/>
          <cell r="D1243"/>
        </row>
        <row r="1244">
          <cell r="A1244"/>
          <cell r="B1244"/>
          <cell r="C1244"/>
          <cell r="D1244"/>
        </row>
        <row r="1245">
          <cell r="A1245"/>
          <cell r="B1245"/>
          <cell r="C1245"/>
          <cell r="D1245"/>
        </row>
        <row r="1246">
          <cell r="A1246"/>
          <cell r="B1246"/>
          <cell r="C1246"/>
          <cell r="D1246"/>
        </row>
        <row r="1247">
          <cell r="A1247"/>
          <cell r="B1247"/>
          <cell r="C1247"/>
          <cell r="D1247"/>
        </row>
        <row r="1248">
          <cell r="A1248"/>
          <cell r="B1248"/>
          <cell r="C1248"/>
          <cell r="D1248"/>
        </row>
        <row r="1249">
          <cell r="A1249"/>
          <cell r="B1249"/>
          <cell r="C1249"/>
          <cell r="D1249"/>
        </row>
        <row r="1250">
          <cell r="A1250"/>
          <cell r="B1250"/>
          <cell r="C1250"/>
          <cell r="D1250"/>
        </row>
        <row r="1251">
          <cell r="A1251"/>
          <cell r="B1251"/>
          <cell r="C1251"/>
          <cell r="D1251"/>
        </row>
        <row r="1252">
          <cell r="A1252"/>
          <cell r="B1252"/>
          <cell r="C1252"/>
          <cell r="D1252"/>
        </row>
        <row r="1253">
          <cell r="A1253"/>
          <cell r="B1253"/>
          <cell r="C1253"/>
          <cell r="D1253"/>
        </row>
        <row r="1254">
          <cell r="A1254"/>
          <cell r="B1254"/>
          <cell r="C1254"/>
          <cell r="D1254"/>
        </row>
        <row r="1255">
          <cell r="A1255"/>
          <cell r="B1255"/>
          <cell r="C1255"/>
          <cell r="D1255"/>
        </row>
        <row r="1256">
          <cell r="A1256"/>
          <cell r="B1256"/>
          <cell r="C1256"/>
          <cell r="D1256"/>
        </row>
        <row r="1257">
          <cell r="A1257"/>
          <cell r="B1257"/>
          <cell r="C1257"/>
          <cell r="D1257"/>
        </row>
        <row r="1258">
          <cell r="A1258"/>
          <cell r="B1258"/>
          <cell r="C1258"/>
          <cell r="D1258"/>
        </row>
        <row r="1259">
          <cell r="A1259"/>
          <cell r="B1259"/>
          <cell r="C1259"/>
          <cell r="D1259"/>
        </row>
        <row r="1260">
          <cell r="A1260"/>
          <cell r="B1260"/>
          <cell r="C1260"/>
          <cell r="D1260"/>
        </row>
        <row r="1261">
          <cell r="A1261"/>
          <cell r="B1261"/>
          <cell r="C1261"/>
          <cell r="D1261"/>
        </row>
        <row r="1262">
          <cell r="A1262"/>
          <cell r="B1262"/>
          <cell r="C1262"/>
          <cell r="D1262"/>
        </row>
        <row r="1263">
          <cell r="A1263"/>
          <cell r="B1263"/>
          <cell r="C1263"/>
          <cell r="D1263"/>
        </row>
        <row r="1264">
          <cell r="A1264"/>
          <cell r="B1264"/>
          <cell r="C1264"/>
          <cell r="D1264"/>
        </row>
        <row r="1265">
          <cell r="A1265"/>
          <cell r="B1265"/>
          <cell r="C1265"/>
          <cell r="D1265"/>
        </row>
        <row r="1266">
          <cell r="A1266"/>
          <cell r="B1266"/>
          <cell r="C1266"/>
          <cell r="D1266"/>
        </row>
        <row r="1267">
          <cell r="A1267"/>
          <cell r="B1267"/>
          <cell r="C1267"/>
          <cell r="D1267"/>
        </row>
        <row r="1268">
          <cell r="A1268"/>
          <cell r="B1268"/>
          <cell r="C1268"/>
          <cell r="D1268"/>
        </row>
        <row r="1269">
          <cell r="A1269"/>
          <cell r="B1269"/>
          <cell r="C1269"/>
          <cell r="D1269"/>
        </row>
        <row r="1270">
          <cell r="A1270"/>
          <cell r="B1270"/>
          <cell r="C1270"/>
          <cell r="D1270"/>
        </row>
        <row r="1271">
          <cell r="A1271"/>
          <cell r="B1271"/>
          <cell r="C1271"/>
          <cell r="D1271"/>
        </row>
        <row r="1272">
          <cell r="A1272"/>
          <cell r="B1272"/>
          <cell r="C1272"/>
          <cell r="D1272"/>
        </row>
        <row r="1273">
          <cell r="A1273"/>
          <cell r="B1273"/>
          <cell r="C1273"/>
          <cell r="D1273"/>
        </row>
      </sheetData>
      <sheetData sheetId="2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K1186"/>
  <sheetViews>
    <sheetView tabSelected="1" zoomScale="124" zoomScaleNormal="124" workbookViewId="0">
      <selection activeCell="H29" sqref="H29"/>
    </sheetView>
  </sheetViews>
  <sheetFormatPr baseColWidth="10" defaultColWidth="9.140625" defaultRowHeight="15" x14ac:dyDescent="0.25"/>
  <cols>
    <col min="1" max="1" width="5.42578125" style="7" customWidth="1"/>
    <col min="2" max="2" width="2.85546875" style="31" customWidth="1"/>
    <col min="3" max="3" width="41.28515625" style="31" customWidth="1"/>
    <col min="4" max="4" width="5" style="7" customWidth="1"/>
    <col min="5" max="5" width="13.28515625" style="11" hidden="1" customWidth="1"/>
    <col min="6" max="6" width="11.7109375" style="11" customWidth="1"/>
    <col min="7" max="7" width="7.85546875" style="34" bestFit="1" customWidth="1"/>
    <col min="8" max="8" width="12.7109375" style="129" customWidth="1"/>
    <col min="9" max="9" width="14.85546875" customWidth="1"/>
    <col min="10" max="10" width="18.85546875" bestFit="1" customWidth="1"/>
    <col min="11" max="11" width="17.140625" bestFit="1" customWidth="1"/>
  </cols>
  <sheetData>
    <row r="3" spans="1:8" ht="18.75" x14ac:dyDescent="0.3">
      <c r="A3" s="187" t="s">
        <v>2112</v>
      </c>
      <c r="B3" s="187"/>
      <c r="C3" s="187"/>
      <c r="D3" s="187"/>
      <c r="E3" s="187"/>
      <c r="F3" s="187"/>
      <c r="G3" s="187"/>
      <c r="H3" s="187"/>
    </row>
    <row r="4" spans="1:8" ht="14.45" customHeight="1" x14ac:dyDescent="0.25">
      <c r="A4" s="176" t="s">
        <v>0</v>
      </c>
      <c r="B4" s="176"/>
      <c r="C4" s="176"/>
      <c r="D4" s="176"/>
      <c r="E4" s="176"/>
      <c r="F4" s="176"/>
      <c r="G4" s="176"/>
      <c r="H4" s="176"/>
    </row>
    <row r="5" spans="1:8" ht="17.45" customHeight="1" x14ac:dyDescent="0.25">
      <c r="A5" s="191"/>
      <c r="B5" s="191"/>
      <c r="C5" s="27"/>
      <c r="D5"/>
    </row>
    <row r="6" spans="1:8" ht="9.75" customHeight="1" x14ac:dyDescent="0.25">
      <c r="A6" s="10"/>
      <c r="B6" s="27"/>
      <c r="C6" s="27"/>
      <c r="D6" s="10"/>
      <c r="E6" s="12"/>
      <c r="F6" s="12"/>
      <c r="G6" s="35"/>
    </row>
    <row r="7" spans="1:8" ht="11.25" customHeight="1" x14ac:dyDescent="0.25">
      <c r="A7" s="9" t="s">
        <v>1</v>
      </c>
      <c r="B7" s="26"/>
      <c r="C7" s="26"/>
      <c r="D7" s="9"/>
      <c r="E7" s="13"/>
      <c r="F7" s="13"/>
      <c r="G7" s="177" t="s">
        <v>2245</v>
      </c>
      <c r="H7" s="177"/>
    </row>
    <row r="8" spans="1:8" ht="9.6" customHeight="1" x14ac:dyDescent="0.25">
      <c r="A8" s="1" t="s">
        <v>2</v>
      </c>
      <c r="B8" s="185" t="s">
        <v>3</v>
      </c>
      <c r="C8" s="185"/>
      <c r="D8" s="1" t="s">
        <v>4</v>
      </c>
      <c r="E8" s="23" t="s">
        <v>5</v>
      </c>
      <c r="F8" s="1" t="s">
        <v>2013</v>
      </c>
      <c r="G8" s="1" t="s">
        <v>2035</v>
      </c>
      <c r="H8" s="130" t="s">
        <v>2036</v>
      </c>
    </row>
    <row r="9" spans="1:8" ht="8.65" customHeight="1" x14ac:dyDescent="0.25">
      <c r="A9" s="162">
        <v>1</v>
      </c>
      <c r="B9" s="181" t="s">
        <v>7</v>
      </c>
      <c r="C9" s="181"/>
      <c r="D9" s="2"/>
      <c r="E9" s="14"/>
      <c r="F9" s="14"/>
      <c r="G9" s="14"/>
      <c r="H9" s="131"/>
    </row>
    <row r="10" spans="1:8" ht="8.65" hidden="1" customHeight="1" x14ac:dyDescent="0.25">
      <c r="A10" s="163">
        <v>1.1000000000000001</v>
      </c>
      <c r="B10" s="183" t="s">
        <v>8</v>
      </c>
      <c r="C10" s="183"/>
      <c r="D10" s="3"/>
      <c r="E10" s="17"/>
      <c r="F10" s="15"/>
    </row>
    <row r="11" spans="1:8" ht="8.65" hidden="1" customHeight="1" x14ac:dyDescent="0.25">
      <c r="A11" s="164" t="s">
        <v>9</v>
      </c>
      <c r="B11" s="179" t="s">
        <v>10</v>
      </c>
      <c r="C11" s="179"/>
      <c r="D11" s="4" t="s">
        <v>11</v>
      </c>
      <c r="E11" s="18">
        <v>10738.1</v>
      </c>
      <c r="F11" s="16">
        <v>10727</v>
      </c>
      <c r="G11" s="33"/>
      <c r="H11" s="132"/>
    </row>
    <row r="12" spans="1:8" ht="8.65" hidden="1" customHeight="1" x14ac:dyDescent="0.25">
      <c r="A12" s="164" t="s">
        <v>12</v>
      </c>
      <c r="B12" s="179" t="s">
        <v>13</v>
      </c>
      <c r="C12" s="179"/>
      <c r="D12" s="4" t="s">
        <v>14</v>
      </c>
      <c r="E12" s="18">
        <v>47764.45</v>
      </c>
      <c r="F12" s="16">
        <v>47717</v>
      </c>
      <c r="G12" s="123">
        <v>0</v>
      </c>
      <c r="H12" s="133">
        <f>+G12*F12</f>
        <v>0</v>
      </c>
    </row>
    <row r="13" spans="1:8" ht="17.45" hidden="1" customHeight="1" x14ac:dyDescent="0.25">
      <c r="A13" s="164" t="s">
        <v>15</v>
      </c>
      <c r="B13" s="179" t="s">
        <v>1629</v>
      </c>
      <c r="C13" s="179"/>
      <c r="D13" s="4" t="s">
        <v>11</v>
      </c>
      <c r="E13" s="18">
        <v>2843.38</v>
      </c>
      <c r="F13" s="16">
        <v>2841</v>
      </c>
      <c r="G13" s="33"/>
      <c r="H13" s="132"/>
    </row>
    <row r="14" spans="1:8" ht="8.65" hidden="1" customHeight="1" x14ac:dyDescent="0.25">
      <c r="A14" s="163">
        <v>1.2</v>
      </c>
      <c r="B14" s="183" t="s">
        <v>16</v>
      </c>
      <c r="C14" s="183"/>
      <c r="D14" s="3"/>
      <c r="E14" s="17"/>
      <c r="F14" s="17"/>
      <c r="G14" s="33"/>
      <c r="H14" s="132"/>
    </row>
    <row r="15" spans="1:8" ht="8.65" hidden="1" customHeight="1" x14ac:dyDescent="0.25">
      <c r="A15" s="164" t="s">
        <v>17</v>
      </c>
      <c r="B15" s="179" t="s">
        <v>18</v>
      </c>
      <c r="C15" s="179"/>
      <c r="D15" s="4" t="s">
        <v>14</v>
      </c>
      <c r="E15" s="18">
        <v>226682.07</v>
      </c>
      <c r="F15" s="18">
        <v>226455</v>
      </c>
      <c r="G15" s="33"/>
      <c r="H15" s="132"/>
    </row>
    <row r="16" spans="1:8" ht="8.65" hidden="1" customHeight="1" x14ac:dyDescent="0.25">
      <c r="A16" s="164" t="s">
        <v>19</v>
      </c>
      <c r="B16" s="179" t="s">
        <v>20</v>
      </c>
      <c r="C16" s="179"/>
      <c r="D16" s="4" t="s">
        <v>14</v>
      </c>
      <c r="E16" s="18">
        <v>248037.77</v>
      </c>
      <c r="F16" s="18">
        <v>247790</v>
      </c>
      <c r="G16" s="33"/>
      <c r="H16" s="132"/>
    </row>
    <row r="17" spans="1:11" ht="8.65" hidden="1" customHeight="1" x14ac:dyDescent="0.25">
      <c r="A17" s="164" t="s">
        <v>21</v>
      </c>
      <c r="B17" s="179" t="s">
        <v>22</v>
      </c>
      <c r="C17" s="179"/>
      <c r="D17" s="5" t="s">
        <v>11</v>
      </c>
      <c r="E17" s="18">
        <v>58693.04</v>
      </c>
      <c r="F17" s="18">
        <v>58634</v>
      </c>
      <c r="G17" s="33"/>
      <c r="H17" s="132"/>
    </row>
    <row r="18" spans="1:11" ht="8.65" hidden="1" customHeight="1" x14ac:dyDescent="0.25">
      <c r="A18" s="164" t="s">
        <v>23</v>
      </c>
      <c r="B18" s="179" t="s">
        <v>24</v>
      </c>
      <c r="C18" s="179"/>
      <c r="D18" s="4" t="s">
        <v>25</v>
      </c>
      <c r="E18" s="18">
        <v>1860.21</v>
      </c>
      <c r="F18" s="18">
        <v>1858</v>
      </c>
      <c r="G18" s="33"/>
      <c r="H18" s="132"/>
    </row>
    <row r="19" spans="1:11" ht="8.65" hidden="1" customHeight="1" x14ac:dyDescent="0.25">
      <c r="A19" s="163">
        <v>1.3</v>
      </c>
      <c r="B19" s="183" t="s">
        <v>26</v>
      </c>
      <c r="C19" s="183"/>
      <c r="D19" s="3"/>
      <c r="E19" s="17"/>
      <c r="F19" s="17"/>
      <c r="G19" s="33"/>
      <c r="H19" s="132"/>
    </row>
    <row r="20" spans="1:11" ht="27.75" hidden="1" customHeight="1" x14ac:dyDescent="0.25">
      <c r="A20" s="165" t="s">
        <v>2113</v>
      </c>
      <c r="B20" s="179" t="s">
        <v>1630</v>
      </c>
      <c r="C20" s="179"/>
      <c r="D20" s="6" t="s">
        <v>27</v>
      </c>
      <c r="E20" s="19">
        <v>44176.04</v>
      </c>
      <c r="F20" s="19">
        <v>44132</v>
      </c>
      <c r="G20" s="33"/>
      <c r="H20" s="132"/>
    </row>
    <row r="21" spans="1:11" ht="13.5" customHeight="1" x14ac:dyDescent="0.25">
      <c r="A21" s="162">
        <v>2</v>
      </c>
      <c r="B21" s="181" t="s">
        <v>28</v>
      </c>
      <c r="C21" s="181"/>
      <c r="D21" s="2"/>
      <c r="E21" s="14"/>
      <c r="F21" s="14"/>
      <c r="G21" s="14"/>
      <c r="H21" s="131"/>
    </row>
    <row r="22" spans="1:11" ht="20.25" customHeight="1" x14ac:dyDescent="0.25">
      <c r="A22" s="163">
        <v>2.1</v>
      </c>
      <c r="B22" s="183" t="s">
        <v>29</v>
      </c>
      <c r="C22" s="183"/>
      <c r="D22" s="3"/>
      <c r="E22" s="17"/>
      <c r="F22" s="17"/>
      <c r="G22" s="33"/>
      <c r="H22" s="132"/>
    </row>
    <row r="23" spans="1:11" ht="26.1" hidden="1" customHeight="1" x14ac:dyDescent="0.25">
      <c r="A23" s="165" t="s">
        <v>2114</v>
      </c>
      <c r="B23" s="179" t="s">
        <v>1631</v>
      </c>
      <c r="C23" s="179"/>
      <c r="D23" s="6" t="s">
        <v>27</v>
      </c>
      <c r="E23" s="19">
        <v>124863.63</v>
      </c>
      <c r="F23" s="18">
        <v>124739</v>
      </c>
      <c r="G23" s="33"/>
      <c r="H23" s="132"/>
    </row>
    <row r="24" spans="1:11" ht="17.45" customHeight="1" x14ac:dyDescent="0.25">
      <c r="A24" s="164" t="s">
        <v>30</v>
      </c>
      <c r="B24" s="179" t="s">
        <v>1632</v>
      </c>
      <c r="C24" s="179"/>
      <c r="D24" s="188" t="s">
        <v>14</v>
      </c>
      <c r="E24" s="188">
        <v>63561.05</v>
      </c>
      <c r="F24" s="18">
        <v>63497</v>
      </c>
      <c r="G24" s="33">
        <f>+MEMORIA!B50</f>
        <v>306.25199999999995</v>
      </c>
      <c r="H24" s="133">
        <f>+G24*F24</f>
        <v>19446083.243999995</v>
      </c>
    </row>
    <row r="25" spans="1:11" ht="17.45" hidden="1" customHeight="1" x14ac:dyDescent="0.25">
      <c r="A25" s="164" t="s">
        <v>31</v>
      </c>
      <c r="B25" s="179" t="s">
        <v>1633</v>
      </c>
      <c r="C25" s="179"/>
      <c r="D25" s="4" t="s">
        <v>14</v>
      </c>
      <c r="E25" s="16">
        <v>64148.78</v>
      </c>
      <c r="F25" s="18">
        <v>64085</v>
      </c>
      <c r="G25" s="33"/>
      <c r="H25" s="133"/>
    </row>
    <row r="26" spans="1:11" ht="17.45" hidden="1" customHeight="1" x14ac:dyDescent="0.25">
      <c r="A26" s="164" t="s">
        <v>32</v>
      </c>
      <c r="B26" s="179" t="s">
        <v>1634</v>
      </c>
      <c r="C26" s="179"/>
      <c r="D26" s="4" t="s">
        <v>14</v>
      </c>
      <c r="E26" s="16">
        <v>81192.34</v>
      </c>
      <c r="F26" s="18">
        <v>81111</v>
      </c>
      <c r="G26" s="33"/>
      <c r="H26" s="133"/>
    </row>
    <row r="27" spans="1:11" ht="17.45" hidden="1" customHeight="1" x14ac:dyDescent="0.25">
      <c r="A27" s="164" t="s">
        <v>33</v>
      </c>
      <c r="B27" s="179" t="s">
        <v>1635</v>
      </c>
      <c r="C27" s="179"/>
      <c r="D27" s="4" t="s">
        <v>14</v>
      </c>
      <c r="E27" s="16">
        <v>52298.73</v>
      </c>
      <c r="F27" s="18">
        <v>52246</v>
      </c>
      <c r="G27" s="33"/>
      <c r="H27" s="133"/>
    </row>
    <row r="28" spans="1:11" ht="8.65" customHeight="1" x14ac:dyDescent="0.25">
      <c r="A28" s="164" t="s">
        <v>34</v>
      </c>
      <c r="B28" s="179" t="s">
        <v>35</v>
      </c>
      <c r="C28" s="179"/>
      <c r="D28" s="4" t="s">
        <v>14</v>
      </c>
      <c r="E28" s="16">
        <v>42249.41</v>
      </c>
      <c r="F28" s="18">
        <v>42207</v>
      </c>
      <c r="G28" s="33">
        <v>1106</v>
      </c>
      <c r="H28" s="133">
        <f>+F28*G28</f>
        <v>46680942</v>
      </c>
    </row>
    <row r="29" spans="1:11" ht="17.45" customHeight="1" x14ac:dyDescent="0.25">
      <c r="A29" s="164" t="s">
        <v>36</v>
      </c>
      <c r="B29" s="179" t="s">
        <v>1636</v>
      </c>
      <c r="C29" s="179"/>
      <c r="D29" s="147" t="s">
        <v>14</v>
      </c>
      <c r="E29" s="16">
        <v>90399.67</v>
      </c>
      <c r="F29" s="18">
        <v>90309</v>
      </c>
      <c r="G29" s="33">
        <v>5593</v>
      </c>
      <c r="H29" s="133">
        <f>+G29*F29</f>
        <v>505098237</v>
      </c>
      <c r="J29" s="32"/>
      <c r="K29" s="32"/>
    </row>
    <row r="30" spans="1:11" ht="17.45" hidden="1" customHeight="1" x14ac:dyDescent="0.25">
      <c r="A30" s="164" t="s">
        <v>37</v>
      </c>
      <c r="B30" s="179" t="s">
        <v>1637</v>
      </c>
      <c r="C30" s="179"/>
      <c r="D30" s="147" t="s">
        <v>14</v>
      </c>
      <c r="E30" s="16">
        <v>80299.8</v>
      </c>
      <c r="F30" s="18">
        <v>80220</v>
      </c>
      <c r="G30" s="33">
        <v>0</v>
      </c>
      <c r="H30" s="133">
        <f>+G30*F30</f>
        <v>0</v>
      </c>
      <c r="J30" s="32"/>
      <c r="K30" s="32"/>
    </row>
    <row r="31" spans="1:11" ht="17.45" hidden="1" customHeight="1" x14ac:dyDescent="0.25">
      <c r="A31" s="164" t="s">
        <v>38</v>
      </c>
      <c r="B31" s="179" t="s">
        <v>1638</v>
      </c>
      <c r="C31" s="179"/>
      <c r="D31" s="147" t="s">
        <v>14</v>
      </c>
      <c r="E31" s="16">
        <v>12841.25</v>
      </c>
      <c r="F31" s="18">
        <v>12828</v>
      </c>
      <c r="G31" s="33"/>
      <c r="H31" s="133"/>
    </row>
    <row r="32" spans="1:11" ht="8.65" hidden="1" customHeight="1" x14ac:dyDescent="0.25">
      <c r="A32" s="164" t="s">
        <v>39</v>
      </c>
      <c r="B32" s="179" t="s">
        <v>40</v>
      </c>
      <c r="C32" s="179"/>
      <c r="D32" s="147" t="s">
        <v>11</v>
      </c>
      <c r="E32" s="16">
        <v>2500.06</v>
      </c>
      <c r="F32" s="18">
        <v>2498</v>
      </c>
      <c r="G32" s="33"/>
      <c r="H32" s="133"/>
    </row>
    <row r="33" spans="1:8" ht="8.65" hidden="1" customHeight="1" x14ac:dyDescent="0.25">
      <c r="A33" s="164" t="s">
        <v>41</v>
      </c>
      <c r="B33" s="179" t="s">
        <v>42</v>
      </c>
      <c r="C33" s="179"/>
      <c r="D33" s="147" t="s">
        <v>11</v>
      </c>
      <c r="E33" s="16">
        <v>22944.15</v>
      </c>
      <c r="F33" s="18">
        <v>22921</v>
      </c>
      <c r="G33" s="33"/>
      <c r="H33" s="133"/>
    </row>
    <row r="34" spans="1:8" ht="17.45" hidden="1" customHeight="1" x14ac:dyDescent="0.25">
      <c r="A34" s="164" t="s">
        <v>43</v>
      </c>
      <c r="B34" s="179" t="s">
        <v>1639</v>
      </c>
      <c r="C34" s="179"/>
      <c r="D34" s="147" t="s">
        <v>14</v>
      </c>
      <c r="E34" s="16">
        <v>65403.05</v>
      </c>
      <c r="F34" s="18">
        <v>65338</v>
      </c>
      <c r="G34" s="33"/>
      <c r="H34" s="133"/>
    </row>
    <row r="35" spans="1:8" ht="8.65" customHeight="1" x14ac:dyDescent="0.25">
      <c r="A35" s="163">
        <v>2.2000000000000002</v>
      </c>
      <c r="B35" s="183" t="s">
        <v>44</v>
      </c>
      <c r="C35" s="183"/>
      <c r="D35" s="147"/>
      <c r="E35" s="15"/>
      <c r="F35" s="17"/>
      <c r="G35" s="33"/>
      <c r="H35" s="133"/>
    </row>
    <row r="36" spans="1:8" ht="17.45" hidden="1" customHeight="1" x14ac:dyDescent="0.25">
      <c r="A36" s="164" t="s">
        <v>45</v>
      </c>
      <c r="B36" s="179" t="s">
        <v>1640</v>
      </c>
      <c r="C36" s="179"/>
      <c r="D36" s="147" t="s">
        <v>14</v>
      </c>
      <c r="E36" s="16">
        <v>406580.1</v>
      </c>
      <c r="F36" s="18">
        <v>406174</v>
      </c>
      <c r="G36" s="33"/>
      <c r="H36" s="133"/>
    </row>
    <row r="37" spans="1:8" ht="17.45" hidden="1" customHeight="1" x14ac:dyDescent="0.25">
      <c r="A37" s="164" t="s">
        <v>46</v>
      </c>
      <c r="B37" s="179" t="s">
        <v>1641</v>
      </c>
      <c r="C37" s="179"/>
      <c r="D37" s="147" t="s">
        <v>14</v>
      </c>
      <c r="E37" s="16">
        <v>424361.67</v>
      </c>
      <c r="F37" s="18">
        <v>423937</v>
      </c>
      <c r="G37" s="33"/>
      <c r="H37" s="133"/>
    </row>
    <row r="38" spans="1:8" ht="17.45" hidden="1" customHeight="1" x14ac:dyDescent="0.25">
      <c r="A38" s="164" t="s">
        <v>47</v>
      </c>
      <c r="B38" s="179" t="s">
        <v>1642</v>
      </c>
      <c r="C38" s="179"/>
      <c r="D38" s="147" t="s">
        <v>14</v>
      </c>
      <c r="E38" s="16">
        <v>467777</v>
      </c>
      <c r="F38" s="18">
        <v>467309</v>
      </c>
      <c r="G38" s="33"/>
      <c r="H38" s="133"/>
    </row>
    <row r="39" spans="1:8" ht="17.45" hidden="1" customHeight="1" x14ac:dyDescent="0.25">
      <c r="A39" s="164" t="s">
        <v>48</v>
      </c>
      <c r="B39" s="179" t="s">
        <v>1643</v>
      </c>
      <c r="C39" s="179"/>
      <c r="D39" s="147" t="s">
        <v>14</v>
      </c>
      <c r="E39" s="16">
        <v>498085.89</v>
      </c>
      <c r="F39" s="18">
        <v>497588</v>
      </c>
      <c r="G39" s="33"/>
      <c r="H39" s="133"/>
    </row>
    <row r="40" spans="1:8" ht="8.65" hidden="1" customHeight="1" x14ac:dyDescent="0.25">
      <c r="A40" s="164" t="s">
        <v>49</v>
      </c>
      <c r="B40" s="179" t="s">
        <v>50</v>
      </c>
      <c r="C40" s="179"/>
      <c r="D40" s="147" t="s">
        <v>14</v>
      </c>
      <c r="E40" s="16">
        <v>553665.22</v>
      </c>
      <c r="F40" s="18">
        <v>553112</v>
      </c>
      <c r="G40" s="33"/>
      <c r="H40" s="133"/>
    </row>
    <row r="41" spans="1:8" ht="17.45" hidden="1" customHeight="1" x14ac:dyDescent="0.25">
      <c r="A41" s="164" t="s">
        <v>51</v>
      </c>
      <c r="B41" s="179" t="s">
        <v>1644</v>
      </c>
      <c r="C41" s="179"/>
      <c r="D41" s="147" t="s">
        <v>14</v>
      </c>
      <c r="E41" s="16">
        <v>798214.17</v>
      </c>
      <c r="F41" s="18">
        <v>797416</v>
      </c>
      <c r="G41" s="33"/>
      <c r="H41" s="133"/>
    </row>
    <row r="42" spans="1:8" ht="17.45" hidden="1" customHeight="1" x14ac:dyDescent="0.25">
      <c r="A42" s="164" t="s">
        <v>52</v>
      </c>
      <c r="B42" s="179" t="s">
        <v>1645</v>
      </c>
      <c r="C42" s="179"/>
      <c r="D42" s="147" t="s">
        <v>14</v>
      </c>
      <c r="E42" s="16">
        <v>816305.96</v>
      </c>
      <c r="F42" s="18">
        <v>815490</v>
      </c>
      <c r="G42" s="33"/>
      <c r="H42" s="133"/>
    </row>
    <row r="43" spans="1:8" ht="17.45" hidden="1" customHeight="1" x14ac:dyDescent="0.25">
      <c r="A43" s="164" t="s">
        <v>53</v>
      </c>
      <c r="B43" s="179" t="s">
        <v>1646</v>
      </c>
      <c r="C43" s="179"/>
      <c r="D43" s="147" t="s">
        <v>14</v>
      </c>
      <c r="E43" s="16">
        <v>832753.04</v>
      </c>
      <c r="F43" s="18">
        <v>831920</v>
      </c>
      <c r="G43" s="33"/>
      <c r="H43" s="133"/>
    </row>
    <row r="44" spans="1:8" ht="17.45" hidden="1" customHeight="1" x14ac:dyDescent="0.25">
      <c r="A44" s="164" t="s">
        <v>54</v>
      </c>
      <c r="B44" s="179" t="s">
        <v>1647</v>
      </c>
      <c r="C44" s="179"/>
      <c r="D44" s="147" t="s">
        <v>14</v>
      </c>
      <c r="E44" s="16">
        <v>774083.94</v>
      </c>
      <c r="F44" s="18">
        <v>773310</v>
      </c>
      <c r="G44" s="33"/>
      <c r="H44" s="133"/>
    </row>
    <row r="45" spans="1:8" ht="17.45" hidden="1" customHeight="1" x14ac:dyDescent="0.25">
      <c r="A45" s="164" t="s">
        <v>55</v>
      </c>
      <c r="B45" s="179" t="s">
        <v>1648</v>
      </c>
      <c r="C45" s="179"/>
      <c r="D45" s="147" t="s">
        <v>14</v>
      </c>
      <c r="E45" s="16">
        <v>792175.72</v>
      </c>
      <c r="F45" s="18">
        <v>791384</v>
      </c>
      <c r="G45" s="33"/>
      <c r="H45" s="133"/>
    </row>
    <row r="46" spans="1:8" ht="8.65" hidden="1" customHeight="1" x14ac:dyDescent="0.25">
      <c r="A46" s="164" t="s">
        <v>56</v>
      </c>
      <c r="B46" s="179" t="s">
        <v>57</v>
      </c>
      <c r="C46" s="179"/>
      <c r="D46" s="147" t="s">
        <v>14</v>
      </c>
      <c r="E46" s="16">
        <v>808622.81</v>
      </c>
      <c r="F46" s="18">
        <v>807814</v>
      </c>
      <c r="G46" s="33"/>
      <c r="H46" s="133"/>
    </row>
    <row r="47" spans="1:8" ht="17.45" hidden="1" customHeight="1" x14ac:dyDescent="0.25">
      <c r="A47" s="164" t="s">
        <v>58</v>
      </c>
      <c r="B47" s="179" t="s">
        <v>1649</v>
      </c>
      <c r="C47" s="179"/>
      <c r="D47" s="147" t="s">
        <v>14</v>
      </c>
      <c r="E47" s="16">
        <v>858736.18</v>
      </c>
      <c r="F47" s="18">
        <v>857877</v>
      </c>
      <c r="G47" s="33"/>
      <c r="H47" s="133"/>
    </row>
    <row r="48" spans="1:8" ht="17.45" hidden="1" customHeight="1" x14ac:dyDescent="0.25">
      <c r="A48" s="164" t="s">
        <v>59</v>
      </c>
      <c r="B48" s="179" t="s">
        <v>1650</v>
      </c>
      <c r="C48" s="179"/>
      <c r="D48" s="147" t="s">
        <v>11</v>
      </c>
      <c r="E48" s="16">
        <v>70731.91</v>
      </c>
      <c r="F48" s="18">
        <v>70661</v>
      </c>
      <c r="G48" s="33"/>
      <c r="H48" s="133"/>
    </row>
    <row r="49" spans="1:8" ht="17.45" hidden="1" customHeight="1" x14ac:dyDescent="0.25">
      <c r="A49" s="164" t="s">
        <v>60</v>
      </c>
      <c r="B49" s="179" t="s">
        <v>1651</v>
      </c>
      <c r="C49" s="179"/>
      <c r="D49" s="147" t="s">
        <v>11</v>
      </c>
      <c r="E49" s="16">
        <v>72341.039999999994</v>
      </c>
      <c r="F49" s="18">
        <v>72269</v>
      </c>
      <c r="G49" s="33"/>
      <c r="H49" s="133"/>
    </row>
    <row r="50" spans="1:8" ht="17.45" hidden="1" customHeight="1" x14ac:dyDescent="0.25">
      <c r="A50" s="164" t="s">
        <v>61</v>
      </c>
      <c r="B50" s="179" t="s">
        <v>1652</v>
      </c>
      <c r="C50" s="179"/>
      <c r="D50" s="147" t="s">
        <v>11</v>
      </c>
      <c r="E50" s="16">
        <v>73711.789999999994</v>
      </c>
      <c r="F50" s="18">
        <v>73638</v>
      </c>
      <c r="G50" s="33"/>
      <c r="H50" s="133"/>
    </row>
    <row r="51" spans="1:8" ht="17.45" hidden="1" customHeight="1" x14ac:dyDescent="0.25">
      <c r="A51" s="164" t="s">
        <v>62</v>
      </c>
      <c r="B51" s="179" t="s">
        <v>1653</v>
      </c>
      <c r="C51" s="179"/>
      <c r="D51" s="147" t="s">
        <v>11</v>
      </c>
      <c r="E51" s="16">
        <v>88771.41</v>
      </c>
      <c r="F51" s="18">
        <v>88683</v>
      </c>
      <c r="G51" s="33"/>
      <c r="H51" s="133"/>
    </row>
    <row r="52" spans="1:8" ht="17.45" hidden="1" customHeight="1" x14ac:dyDescent="0.25">
      <c r="A52" s="164" t="s">
        <v>63</v>
      </c>
      <c r="B52" s="179" t="s">
        <v>1654</v>
      </c>
      <c r="C52" s="179"/>
      <c r="D52" s="147" t="s">
        <v>11</v>
      </c>
      <c r="E52" s="16">
        <v>90380.55</v>
      </c>
      <c r="F52" s="18">
        <v>90290</v>
      </c>
      <c r="G52" s="33"/>
      <c r="H52" s="133"/>
    </row>
    <row r="53" spans="1:8" ht="17.45" hidden="1" customHeight="1" x14ac:dyDescent="0.25">
      <c r="A53" s="164" t="s">
        <v>64</v>
      </c>
      <c r="B53" s="179" t="s">
        <v>1655</v>
      </c>
      <c r="C53" s="179"/>
      <c r="D53" s="147" t="s">
        <v>11</v>
      </c>
      <c r="E53" s="16">
        <v>91751.29</v>
      </c>
      <c r="F53" s="18">
        <v>91660</v>
      </c>
      <c r="G53" s="33"/>
      <c r="H53" s="133"/>
    </row>
    <row r="54" spans="1:8" ht="17.45" hidden="1" customHeight="1" x14ac:dyDescent="0.25">
      <c r="A54" s="164" t="s">
        <v>65</v>
      </c>
      <c r="B54" s="179" t="s">
        <v>1656</v>
      </c>
      <c r="C54" s="179"/>
      <c r="D54" s="147" t="s">
        <v>11</v>
      </c>
      <c r="E54" s="16">
        <v>106743.94</v>
      </c>
      <c r="F54" s="18">
        <v>106637</v>
      </c>
      <c r="G54" s="33"/>
      <c r="H54" s="133"/>
    </row>
    <row r="55" spans="1:8" ht="17.45" hidden="1" customHeight="1" x14ac:dyDescent="0.25">
      <c r="A55" s="164" t="s">
        <v>66</v>
      </c>
      <c r="B55" s="179" t="s">
        <v>1657</v>
      </c>
      <c r="C55" s="179"/>
      <c r="D55" s="147" t="s">
        <v>11</v>
      </c>
      <c r="E55" s="16">
        <v>132747.26</v>
      </c>
      <c r="F55" s="18">
        <v>132615</v>
      </c>
      <c r="G55" s="33"/>
      <c r="H55" s="133"/>
    </row>
    <row r="56" spans="1:8" ht="17.45" hidden="1" customHeight="1" x14ac:dyDescent="0.25">
      <c r="A56" s="164" t="s">
        <v>67</v>
      </c>
      <c r="B56" s="179" t="s">
        <v>1658</v>
      </c>
      <c r="C56" s="179"/>
      <c r="D56" s="147" t="s">
        <v>11</v>
      </c>
      <c r="E56" s="16">
        <v>134356.4</v>
      </c>
      <c r="F56" s="18">
        <v>134222</v>
      </c>
      <c r="G56" s="33"/>
      <c r="H56" s="133"/>
    </row>
    <row r="57" spans="1:8" ht="17.45" hidden="1" customHeight="1" x14ac:dyDescent="0.25">
      <c r="A57" s="164" t="s">
        <v>68</v>
      </c>
      <c r="B57" s="179" t="s">
        <v>1659</v>
      </c>
      <c r="C57" s="179"/>
      <c r="D57" s="147" t="s">
        <v>11</v>
      </c>
      <c r="E57" s="16">
        <v>135727.14000000001</v>
      </c>
      <c r="F57" s="18">
        <v>135591</v>
      </c>
      <c r="G57" s="33"/>
      <c r="H57" s="133"/>
    </row>
    <row r="58" spans="1:8" ht="17.45" hidden="1" customHeight="1" x14ac:dyDescent="0.25">
      <c r="A58" s="164" t="s">
        <v>69</v>
      </c>
      <c r="B58" s="179" t="s">
        <v>1660</v>
      </c>
      <c r="C58" s="179"/>
      <c r="D58" s="147" t="s">
        <v>11</v>
      </c>
      <c r="E58" s="16">
        <v>107093.64</v>
      </c>
      <c r="F58" s="18">
        <v>106987</v>
      </c>
      <c r="G58" s="33"/>
      <c r="H58" s="133"/>
    </row>
    <row r="59" spans="1:8" ht="17.45" hidden="1" customHeight="1" x14ac:dyDescent="0.25">
      <c r="A59" s="164" t="s">
        <v>70</v>
      </c>
      <c r="B59" s="179" t="s">
        <v>1661</v>
      </c>
      <c r="C59" s="179"/>
      <c r="D59" s="147" t="s">
        <v>11</v>
      </c>
      <c r="E59" s="16">
        <v>109763.54</v>
      </c>
      <c r="F59" s="18">
        <v>109654</v>
      </c>
      <c r="G59" s="33"/>
      <c r="H59" s="133"/>
    </row>
    <row r="60" spans="1:8" ht="17.45" hidden="1" customHeight="1" x14ac:dyDescent="0.25">
      <c r="A60" s="164" t="s">
        <v>71</v>
      </c>
      <c r="B60" s="179" t="s">
        <v>1662</v>
      </c>
      <c r="C60" s="179"/>
      <c r="D60" s="147" t="s">
        <v>11</v>
      </c>
      <c r="E60" s="16">
        <v>216973.51</v>
      </c>
      <c r="F60" s="18">
        <v>216757</v>
      </c>
      <c r="G60" s="33"/>
      <c r="H60" s="133"/>
    </row>
    <row r="61" spans="1:8" ht="18" hidden="1" customHeight="1" x14ac:dyDescent="0.25">
      <c r="A61" s="163">
        <v>2.2999999999999998</v>
      </c>
      <c r="B61" s="183" t="s">
        <v>72</v>
      </c>
      <c r="C61" s="183"/>
      <c r="D61" s="147"/>
      <c r="E61" s="15"/>
      <c r="F61" s="17"/>
      <c r="G61" s="33"/>
      <c r="H61" s="133"/>
    </row>
    <row r="62" spans="1:8" ht="8.65" hidden="1" customHeight="1" x14ac:dyDescent="0.25">
      <c r="A62" s="164" t="s">
        <v>73</v>
      </c>
      <c r="B62" s="179" t="s">
        <v>74</v>
      </c>
      <c r="C62" s="179"/>
      <c r="D62" s="147" t="s">
        <v>25</v>
      </c>
      <c r="E62" s="16">
        <v>6317.23</v>
      </c>
      <c r="F62" s="18">
        <v>6311</v>
      </c>
      <c r="G62" s="33"/>
      <c r="H62" s="133"/>
    </row>
    <row r="63" spans="1:8" ht="8.65" hidden="1" customHeight="1" x14ac:dyDescent="0.25">
      <c r="A63" s="164" t="s">
        <v>75</v>
      </c>
      <c r="B63" s="179" t="s">
        <v>76</v>
      </c>
      <c r="C63" s="179"/>
      <c r="D63" s="147" t="s">
        <v>25</v>
      </c>
      <c r="E63" s="16">
        <v>7327.99</v>
      </c>
      <c r="F63" s="18">
        <v>7321</v>
      </c>
      <c r="G63" s="33"/>
      <c r="H63" s="133"/>
    </row>
    <row r="64" spans="1:8" ht="8.65" hidden="1" customHeight="1" x14ac:dyDescent="0.25">
      <c r="A64" s="164" t="s">
        <v>77</v>
      </c>
      <c r="B64" s="179" t="s">
        <v>78</v>
      </c>
      <c r="C64" s="179"/>
      <c r="D64" s="147" t="s">
        <v>25</v>
      </c>
      <c r="E64" s="16">
        <v>7327.99</v>
      </c>
      <c r="F64" s="18">
        <v>7321</v>
      </c>
      <c r="G64" s="33"/>
      <c r="H64" s="133"/>
    </row>
    <row r="65" spans="1:8" ht="17.45" hidden="1" customHeight="1" x14ac:dyDescent="0.25">
      <c r="A65" s="164" t="s">
        <v>79</v>
      </c>
      <c r="B65" s="179" t="s">
        <v>1663</v>
      </c>
      <c r="C65" s="179"/>
      <c r="D65" s="147" t="s">
        <v>25</v>
      </c>
      <c r="E65" s="16">
        <v>166.99</v>
      </c>
      <c r="F65" s="18">
        <v>166</v>
      </c>
      <c r="G65" s="33"/>
      <c r="H65" s="133"/>
    </row>
    <row r="66" spans="1:8" ht="17.45" hidden="1" customHeight="1" x14ac:dyDescent="0.25">
      <c r="A66" s="164" t="s">
        <v>80</v>
      </c>
      <c r="B66" s="179" t="s">
        <v>1664</v>
      </c>
      <c r="C66" s="179"/>
      <c r="D66" s="147" t="s">
        <v>81</v>
      </c>
      <c r="E66" s="16">
        <v>13238.73</v>
      </c>
      <c r="F66" s="18">
        <v>13225</v>
      </c>
      <c r="G66" s="33"/>
      <c r="H66" s="133"/>
    </row>
    <row r="67" spans="1:8" ht="8.65" hidden="1" customHeight="1" x14ac:dyDescent="0.25">
      <c r="A67" s="163">
        <v>2.4</v>
      </c>
      <c r="B67" s="183" t="s">
        <v>82</v>
      </c>
      <c r="C67" s="183"/>
      <c r="D67" s="147"/>
      <c r="E67" s="15"/>
      <c r="F67" s="17"/>
      <c r="G67" s="33"/>
      <c r="H67" s="133"/>
    </row>
    <row r="68" spans="1:8" ht="8.65" hidden="1" customHeight="1" x14ac:dyDescent="0.25">
      <c r="A68" s="164" t="s">
        <v>83</v>
      </c>
      <c r="B68" s="179" t="s">
        <v>84</v>
      </c>
      <c r="C68" s="179"/>
      <c r="D68" s="147" t="s">
        <v>14</v>
      </c>
      <c r="E68" s="16">
        <v>329330.31</v>
      </c>
      <c r="F68" s="18">
        <v>329001</v>
      </c>
      <c r="G68" s="33"/>
      <c r="H68" s="133"/>
    </row>
    <row r="69" spans="1:8" ht="8.65" hidden="1" customHeight="1" x14ac:dyDescent="0.25">
      <c r="A69" s="164" t="s">
        <v>85</v>
      </c>
      <c r="B69" s="179" t="s">
        <v>86</v>
      </c>
      <c r="C69" s="179"/>
      <c r="D69" s="147" t="s">
        <v>4</v>
      </c>
      <c r="E69" s="16">
        <v>27288.04</v>
      </c>
      <c r="F69" s="18">
        <v>27261</v>
      </c>
      <c r="G69" s="33"/>
      <c r="H69" s="133"/>
    </row>
    <row r="70" spans="1:8" ht="14.65" hidden="1" customHeight="1" x14ac:dyDescent="0.25">
      <c r="A70" s="164" t="s">
        <v>87</v>
      </c>
      <c r="B70" s="179" t="s">
        <v>88</v>
      </c>
      <c r="C70" s="179"/>
      <c r="D70" s="147" t="s">
        <v>89</v>
      </c>
      <c r="E70" s="16">
        <v>114437.01</v>
      </c>
      <c r="F70" s="18">
        <v>114323</v>
      </c>
      <c r="G70" s="33"/>
      <c r="H70" s="133"/>
    </row>
    <row r="71" spans="1:8" ht="17.45" hidden="1" customHeight="1" x14ac:dyDescent="0.25">
      <c r="A71" s="164" t="s">
        <v>90</v>
      </c>
      <c r="B71" s="179" t="s">
        <v>1665</v>
      </c>
      <c r="C71" s="179"/>
      <c r="D71" s="147" t="s">
        <v>89</v>
      </c>
      <c r="E71" s="16">
        <v>160138.23000000001</v>
      </c>
      <c r="F71" s="18">
        <v>159978</v>
      </c>
      <c r="G71" s="33"/>
      <c r="H71" s="133"/>
    </row>
    <row r="72" spans="1:8" ht="17.45" hidden="1" customHeight="1" x14ac:dyDescent="0.25">
      <c r="A72" s="164" t="s">
        <v>91</v>
      </c>
      <c r="B72" s="179" t="s">
        <v>1666</v>
      </c>
      <c r="C72" s="179"/>
      <c r="D72" s="147" t="s">
        <v>89</v>
      </c>
      <c r="E72" s="16">
        <v>224135.86</v>
      </c>
      <c r="F72" s="18">
        <v>223912</v>
      </c>
      <c r="G72" s="33"/>
      <c r="H72" s="133"/>
    </row>
    <row r="73" spans="1:8" ht="17.45" hidden="1" customHeight="1" x14ac:dyDescent="0.25">
      <c r="A73" s="164" t="s">
        <v>92</v>
      </c>
      <c r="B73" s="179" t="s">
        <v>1667</v>
      </c>
      <c r="C73" s="179"/>
      <c r="D73" s="147" t="s">
        <v>89</v>
      </c>
      <c r="E73" s="16">
        <v>279023.84000000003</v>
      </c>
      <c r="F73" s="18">
        <v>278745</v>
      </c>
      <c r="G73" s="33"/>
      <c r="H73" s="133"/>
    </row>
    <row r="74" spans="1:8" ht="17.45" hidden="1" customHeight="1" x14ac:dyDescent="0.25">
      <c r="A74" s="164" t="s">
        <v>93</v>
      </c>
      <c r="B74" s="179" t="s">
        <v>1668</v>
      </c>
      <c r="C74" s="179"/>
      <c r="D74" s="147" t="s">
        <v>89</v>
      </c>
      <c r="E74" s="16">
        <v>428780.09</v>
      </c>
      <c r="F74" s="18">
        <v>428351</v>
      </c>
      <c r="G74" s="33"/>
      <c r="H74" s="133"/>
    </row>
    <row r="75" spans="1:8" ht="17.45" hidden="1" customHeight="1" x14ac:dyDescent="0.25">
      <c r="A75" s="164" t="s">
        <v>94</v>
      </c>
      <c r="B75" s="179" t="s">
        <v>1669</v>
      </c>
      <c r="C75" s="179"/>
      <c r="D75" s="147" t="s">
        <v>89</v>
      </c>
      <c r="E75" s="16">
        <v>477457.1</v>
      </c>
      <c r="F75" s="18">
        <v>476980</v>
      </c>
      <c r="G75" s="33"/>
      <c r="H75" s="133"/>
    </row>
    <row r="76" spans="1:8" ht="8.65" hidden="1" customHeight="1" x14ac:dyDescent="0.25">
      <c r="A76" s="164" t="s">
        <v>95</v>
      </c>
      <c r="B76" s="179" t="s">
        <v>96</v>
      </c>
      <c r="C76" s="179"/>
      <c r="D76" s="147" t="s">
        <v>14</v>
      </c>
      <c r="E76" s="16">
        <v>704305.95</v>
      </c>
      <c r="F76" s="18">
        <v>703602</v>
      </c>
      <c r="G76" s="33"/>
      <c r="H76" s="133"/>
    </row>
    <row r="77" spans="1:8" ht="8.65" hidden="1" customHeight="1" x14ac:dyDescent="0.25">
      <c r="A77" s="164" t="s">
        <v>97</v>
      </c>
      <c r="B77" s="179" t="s">
        <v>98</v>
      </c>
      <c r="C77" s="179"/>
      <c r="D77" s="147" t="s">
        <v>14</v>
      </c>
      <c r="E77" s="16">
        <v>676813.58</v>
      </c>
      <c r="F77" s="18">
        <v>676137</v>
      </c>
      <c r="G77" s="33"/>
      <c r="H77" s="133"/>
    </row>
    <row r="78" spans="1:8" ht="8.65" hidden="1" customHeight="1" x14ac:dyDescent="0.25">
      <c r="A78" s="164" t="s">
        <v>99</v>
      </c>
      <c r="B78" s="179" t="s">
        <v>100</v>
      </c>
      <c r="C78" s="179"/>
      <c r="D78" s="147" t="s">
        <v>14</v>
      </c>
      <c r="E78" s="16">
        <v>719480.75</v>
      </c>
      <c r="F78" s="18">
        <v>718761</v>
      </c>
      <c r="G78" s="33"/>
      <c r="H78" s="133"/>
    </row>
    <row r="79" spans="1:8" ht="8.65" hidden="1" customHeight="1" x14ac:dyDescent="0.25">
      <c r="A79" s="164" t="s">
        <v>101</v>
      </c>
      <c r="B79" s="179" t="s">
        <v>102</v>
      </c>
      <c r="C79" s="179"/>
      <c r="D79" s="147" t="s">
        <v>14</v>
      </c>
      <c r="E79" s="16">
        <v>735476.52</v>
      </c>
      <c r="F79" s="18">
        <v>734741</v>
      </c>
      <c r="G79" s="33"/>
      <c r="H79" s="133"/>
    </row>
    <row r="80" spans="1:8" ht="9.6" customHeight="1" x14ac:dyDescent="0.25">
      <c r="A80" s="166"/>
      <c r="B80" s="28"/>
      <c r="C80" s="28"/>
      <c r="D80" s="160"/>
      <c r="E80" s="148"/>
      <c r="F80" s="20"/>
      <c r="G80" s="37"/>
      <c r="H80" s="139"/>
    </row>
    <row r="81" spans="1:8" ht="6.95" customHeight="1" x14ac:dyDescent="0.25">
      <c r="A81" s="167" t="s">
        <v>1</v>
      </c>
      <c r="B81" s="29"/>
      <c r="C81" s="29"/>
      <c r="D81" s="161"/>
      <c r="E81" s="149"/>
      <c r="F81" s="21"/>
      <c r="G81" s="38"/>
      <c r="H81" s="140"/>
    </row>
    <row r="82" spans="1:8" ht="10.15" customHeight="1" x14ac:dyDescent="0.25">
      <c r="A82" s="168" t="s">
        <v>2</v>
      </c>
      <c r="B82" s="185" t="s">
        <v>3</v>
      </c>
      <c r="C82" s="185"/>
      <c r="D82" s="1"/>
      <c r="E82" s="23" t="s">
        <v>5</v>
      </c>
      <c r="F82" s="1"/>
      <c r="G82" s="1"/>
      <c r="H82" s="1"/>
    </row>
    <row r="83" spans="1:8" ht="9.4" hidden="1" customHeight="1" x14ac:dyDescent="0.25">
      <c r="A83" s="164" t="s">
        <v>103</v>
      </c>
      <c r="B83" s="179" t="s">
        <v>104</v>
      </c>
      <c r="C83" s="179"/>
      <c r="D83" s="147" t="s">
        <v>14</v>
      </c>
      <c r="E83" s="16">
        <v>875325.82</v>
      </c>
      <c r="F83" s="18">
        <v>874450</v>
      </c>
      <c r="G83" s="33"/>
      <c r="H83" s="133"/>
    </row>
    <row r="84" spans="1:8" ht="51" hidden="1" customHeight="1" x14ac:dyDescent="0.25">
      <c r="A84" s="165" t="s">
        <v>2115</v>
      </c>
      <c r="B84" s="179" t="s">
        <v>1982</v>
      </c>
      <c r="C84" s="179"/>
      <c r="D84" s="147" t="s">
        <v>27</v>
      </c>
      <c r="E84" s="150">
        <v>121611.3</v>
      </c>
      <c r="F84" s="19">
        <v>121490</v>
      </c>
      <c r="G84" s="33"/>
      <c r="H84" s="133"/>
    </row>
    <row r="85" spans="1:8" ht="52.5" hidden="1" customHeight="1" x14ac:dyDescent="0.25">
      <c r="A85" s="165" t="s">
        <v>2116</v>
      </c>
      <c r="B85" s="179" t="s">
        <v>1670</v>
      </c>
      <c r="C85" s="179"/>
      <c r="D85" s="147" t="s">
        <v>27</v>
      </c>
      <c r="E85" s="150">
        <v>186838.61</v>
      </c>
      <c r="F85" s="19">
        <v>186652</v>
      </c>
      <c r="G85" s="33"/>
      <c r="H85" s="133"/>
    </row>
    <row r="86" spans="1:8" ht="17.25" hidden="1" customHeight="1" x14ac:dyDescent="0.25">
      <c r="A86" s="164" t="s">
        <v>105</v>
      </c>
      <c r="B86" s="179" t="s">
        <v>106</v>
      </c>
      <c r="C86" s="179"/>
      <c r="D86" s="147" t="s">
        <v>14</v>
      </c>
      <c r="E86" s="16">
        <v>946401.02</v>
      </c>
      <c r="F86" s="18">
        <v>945455</v>
      </c>
      <c r="G86" s="33"/>
      <c r="H86" s="133"/>
    </row>
    <row r="87" spans="1:8" ht="50.85" hidden="1" customHeight="1" x14ac:dyDescent="0.25">
      <c r="A87" s="165" t="s">
        <v>2117</v>
      </c>
      <c r="B87" s="179" t="s">
        <v>1671</v>
      </c>
      <c r="C87" s="179"/>
      <c r="D87" s="147" t="s">
        <v>107</v>
      </c>
      <c r="E87" s="150">
        <v>780.53</v>
      </c>
      <c r="F87" s="19">
        <v>780</v>
      </c>
      <c r="G87" s="33"/>
      <c r="H87" s="133"/>
    </row>
    <row r="88" spans="1:8" ht="8.65" customHeight="1" x14ac:dyDescent="0.25">
      <c r="A88" s="163">
        <v>2.5</v>
      </c>
      <c r="B88" s="183" t="s">
        <v>108</v>
      </c>
      <c r="C88" s="183"/>
      <c r="D88" s="147"/>
      <c r="E88" s="15"/>
      <c r="F88" s="17"/>
      <c r="G88" s="33"/>
      <c r="H88" s="133"/>
    </row>
    <row r="89" spans="1:8" ht="8.65" hidden="1" customHeight="1" x14ac:dyDescent="0.25">
      <c r="A89" s="164" t="s">
        <v>109</v>
      </c>
      <c r="B89" s="179" t="s">
        <v>110</v>
      </c>
      <c r="C89" s="179"/>
      <c r="D89" s="147" t="s">
        <v>14</v>
      </c>
      <c r="E89" s="16">
        <v>190923.43</v>
      </c>
      <c r="F89" s="18">
        <v>190733</v>
      </c>
      <c r="G89" s="33"/>
      <c r="H89" s="133"/>
    </row>
    <row r="90" spans="1:8" ht="17.45" hidden="1" customHeight="1" x14ac:dyDescent="0.25">
      <c r="A90" s="164" t="s">
        <v>111</v>
      </c>
      <c r="B90" s="179" t="s">
        <v>1672</v>
      </c>
      <c r="C90" s="179"/>
      <c r="D90" s="147" t="s">
        <v>89</v>
      </c>
      <c r="E90" s="16">
        <v>116777.46</v>
      </c>
      <c r="F90" s="18">
        <v>116661</v>
      </c>
      <c r="G90" s="33"/>
      <c r="H90" s="133">
        <f>+G90*F90</f>
        <v>0</v>
      </c>
    </row>
    <row r="91" spans="1:8" ht="8.65" hidden="1" customHeight="1" x14ac:dyDescent="0.25">
      <c r="A91" s="164" t="s">
        <v>112</v>
      </c>
      <c r="B91" s="179" t="s">
        <v>113</v>
      </c>
      <c r="C91" s="179"/>
      <c r="D91" s="147" t="s">
        <v>89</v>
      </c>
      <c r="E91" s="16">
        <v>60879.44</v>
      </c>
      <c r="F91" s="18">
        <v>60819</v>
      </c>
      <c r="G91" s="33"/>
      <c r="H91" s="133"/>
    </row>
    <row r="92" spans="1:8" ht="17.45" hidden="1" customHeight="1" x14ac:dyDescent="0.25">
      <c r="A92" s="164" t="s">
        <v>114</v>
      </c>
      <c r="B92" s="179" t="s">
        <v>1673</v>
      </c>
      <c r="C92" s="179"/>
      <c r="D92" s="147" t="s">
        <v>14</v>
      </c>
      <c r="E92" s="16">
        <v>143260.70000000001</v>
      </c>
      <c r="F92" s="18">
        <v>143117</v>
      </c>
      <c r="G92" s="33"/>
      <c r="H92" s="133">
        <f>+G92*F92</f>
        <v>0</v>
      </c>
    </row>
    <row r="93" spans="1:8" ht="8.65" hidden="1" customHeight="1" x14ac:dyDescent="0.25">
      <c r="A93" s="164" t="s">
        <v>115</v>
      </c>
      <c r="B93" s="179" t="s">
        <v>116</v>
      </c>
      <c r="C93" s="179"/>
      <c r="D93" s="147" t="s">
        <v>89</v>
      </c>
      <c r="E93" s="16">
        <v>167694.06</v>
      </c>
      <c r="F93" s="18">
        <v>167526</v>
      </c>
      <c r="G93" s="33"/>
      <c r="H93" s="133">
        <f t="shared" ref="H93:H94" si="0">+G93*F93</f>
        <v>0</v>
      </c>
    </row>
    <row r="94" spans="1:8" ht="8.65" hidden="1" customHeight="1" x14ac:dyDescent="0.25">
      <c r="A94" s="164" t="s">
        <v>117</v>
      </c>
      <c r="B94" s="179" t="s">
        <v>118</v>
      </c>
      <c r="C94" s="179"/>
      <c r="D94" s="147" t="s">
        <v>89</v>
      </c>
      <c r="E94" s="16">
        <v>40860.769999999997</v>
      </c>
      <c r="F94" s="18">
        <v>40820</v>
      </c>
      <c r="G94" s="33"/>
      <c r="H94" s="133">
        <f t="shared" si="0"/>
        <v>0</v>
      </c>
    </row>
    <row r="95" spans="1:8" ht="8.65" customHeight="1" x14ac:dyDescent="0.25">
      <c r="A95" s="164" t="s">
        <v>119</v>
      </c>
      <c r="B95" s="179" t="s">
        <v>120</v>
      </c>
      <c r="C95" s="179"/>
      <c r="D95" s="147" t="s">
        <v>11</v>
      </c>
      <c r="E95" s="16">
        <v>11964.04</v>
      </c>
      <c r="F95" s="18">
        <v>11952</v>
      </c>
      <c r="G95" s="33">
        <v>1020.84</v>
      </c>
      <c r="H95" s="133">
        <f>+G95*F95</f>
        <v>12201079.68</v>
      </c>
    </row>
    <row r="96" spans="1:8" ht="8.65" customHeight="1" x14ac:dyDescent="0.25">
      <c r="A96" s="162">
        <v>3</v>
      </c>
      <c r="B96" s="181" t="s">
        <v>121</v>
      </c>
      <c r="C96" s="181"/>
      <c r="D96" s="14"/>
      <c r="E96" s="151"/>
      <c r="F96" s="14"/>
      <c r="G96" s="14"/>
      <c r="H96" s="14"/>
    </row>
    <row r="97" spans="1:8" ht="8.65" customHeight="1" x14ac:dyDescent="0.25">
      <c r="A97" s="163">
        <v>3.1</v>
      </c>
      <c r="B97" s="183" t="s">
        <v>122</v>
      </c>
      <c r="C97" s="183"/>
      <c r="D97" s="147"/>
      <c r="E97" s="15"/>
      <c r="F97" s="17"/>
      <c r="G97" s="33"/>
      <c r="H97" s="133"/>
    </row>
    <row r="98" spans="1:8" ht="17.45" hidden="1" customHeight="1" x14ac:dyDescent="0.25">
      <c r="A98" s="164" t="s">
        <v>123</v>
      </c>
      <c r="B98" s="179" t="s">
        <v>1674</v>
      </c>
      <c r="C98" s="179"/>
      <c r="D98" s="147" t="s">
        <v>89</v>
      </c>
      <c r="E98" s="16">
        <v>12852.14</v>
      </c>
      <c r="F98" s="18">
        <v>12839</v>
      </c>
      <c r="G98" s="33"/>
      <c r="H98" s="133"/>
    </row>
    <row r="99" spans="1:8" ht="17.45" customHeight="1" x14ac:dyDescent="0.25">
      <c r="A99" s="164" t="s">
        <v>124</v>
      </c>
      <c r="B99" s="179" t="s">
        <v>1675</v>
      </c>
      <c r="C99" s="179"/>
      <c r="D99" s="147" t="s">
        <v>89</v>
      </c>
      <c r="E99" s="16">
        <v>46728.57</v>
      </c>
      <c r="F99" s="18">
        <v>46682</v>
      </c>
      <c r="G99" s="33">
        <v>510.42</v>
      </c>
      <c r="H99" s="133">
        <f>+G99*F99</f>
        <v>23827426.440000001</v>
      </c>
    </row>
    <row r="100" spans="1:8" ht="17.45" hidden="1" customHeight="1" x14ac:dyDescent="0.25">
      <c r="A100" s="164" t="s">
        <v>125</v>
      </c>
      <c r="B100" s="179" t="s">
        <v>1676</v>
      </c>
      <c r="C100" s="179"/>
      <c r="D100" s="147" t="s">
        <v>89</v>
      </c>
      <c r="E100" s="16">
        <v>19753.04</v>
      </c>
      <c r="F100" s="18">
        <v>19733</v>
      </c>
      <c r="G100" s="33"/>
      <c r="H100" s="133"/>
    </row>
    <row r="101" spans="1:8" ht="17.45" hidden="1" customHeight="1" x14ac:dyDescent="0.25">
      <c r="A101" s="164" t="s">
        <v>126</v>
      </c>
      <c r="B101" s="179" t="s">
        <v>1677</v>
      </c>
      <c r="C101" s="179"/>
      <c r="D101" s="147" t="s">
        <v>89</v>
      </c>
      <c r="E101" s="16">
        <v>28261.94</v>
      </c>
      <c r="F101" s="18">
        <v>28234</v>
      </c>
      <c r="G101" s="33"/>
      <c r="H101" s="133"/>
    </row>
    <row r="102" spans="1:8" ht="8.65" hidden="1" customHeight="1" x14ac:dyDescent="0.25">
      <c r="A102" s="163">
        <v>3.2</v>
      </c>
      <c r="B102" s="183" t="s">
        <v>127</v>
      </c>
      <c r="C102" s="183"/>
      <c r="D102" s="147"/>
      <c r="E102" s="15"/>
      <c r="F102" s="17"/>
      <c r="G102" s="33"/>
      <c r="H102" s="133"/>
    </row>
    <row r="103" spans="1:8" ht="14.65" hidden="1" customHeight="1" x14ac:dyDescent="0.25">
      <c r="A103" s="164" t="s">
        <v>128</v>
      </c>
      <c r="B103" s="179" t="s">
        <v>129</v>
      </c>
      <c r="C103" s="179"/>
      <c r="D103" s="147" t="s">
        <v>89</v>
      </c>
      <c r="E103" s="16">
        <v>27823.39</v>
      </c>
      <c r="F103" s="18">
        <v>27796</v>
      </c>
      <c r="G103" s="33"/>
      <c r="H103" s="133"/>
    </row>
    <row r="104" spans="1:8" ht="14.65" hidden="1" customHeight="1" x14ac:dyDescent="0.25">
      <c r="A104" s="164" t="s">
        <v>130</v>
      </c>
      <c r="B104" s="179" t="s">
        <v>131</v>
      </c>
      <c r="C104" s="179"/>
      <c r="D104" s="147" t="s">
        <v>89</v>
      </c>
      <c r="E104" s="16">
        <v>36867.21</v>
      </c>
      <c r="F104" s="18">
        <v>36830</v>
      </c>
      <c r="G104" s="33"/>
      <c r="H104" s="133"/>
    </row>
    <row r="105" spans="1:8" ht="14.65" hidden="1" customHeight="1" x14ac:dyDescent="0.25">
      <c r="A105" s="164" t="s">
        <v>132</v>
      </c>
      <c r="B105" s="179" t="s">
        <v>133</v>
      </c>
      <c r="C105" s="179"/>
      <c r="D105" s="147" t="s">
        <v>89</v>
      </c>
      <c r="E105" s="16">
        <v>50503.33</v>
      </c>
      <c r="F105" s="18">
        <v>50453</v>
      </c>
      <c r="G105" s="33"/>
      <c r="H105" s="133"/>
    </row>
    <row r="106" spans="1:8" ht="14.65" hidden="1" customHeight="1" x14ac:dyDescent="0.25">
      <c r="A106" s="164" t="s">
        <v>134</v>
      </c>
      <c r="B106" s="179" t="s">
        <v>135</v>
      </c>
      <c r="C106" s="179"/>
      <c r="D106" s="147" t="s">
        <v>89</v>
      </c>
      <c r="E106" s="16">
        <v>134625.37</v>
      </c>
      <c r="F106" s="18">
        <v>134491</v>
      </c>
      <c r="G106" s="33"/>
      <c r="H106" s="133"/>
    </row>
    <row r="107" spans="1:8" ht="17.45" hidden="1" customHeight="1" x14ac:dyDescent="0.25">
      <c r="A107" s="164" t="s">
        <v>136</v>
      </c>
      <c r="B107" s="179" t="s">
        <v>1678</v>
      </c>
      <c r="C107" s="179"/>
      <c r="D107" s="147" t="s">
        <v>4</v>
      </c>
      <c r="E107" s="16">
        <v>67390.11</v>
      </c>
      <c r="F107" s="18">
        <v>67323</v>
      </c>
      <c r="G107" s="33"/>
      <c r="H107" s="133"/>
    </row>
    <row r="108" spans="1:8" ht="17.45" hidden="1" customHeight="1" x14ac:dyDescent="0.25">
      <c r="A108" s="164" t="s">
        <v>137</v>
      </c>
      <c r="B108" s="179" t="s">
        <v>1679</v>
      </c>
      <c r="C108" s="179"/>
      <c r="D108" s="147" t="s">
        <v>4</v>
      </c>
      <c r="E108" s="16">
        <v>92934.13</v>
      </c>
      <c r="F108" s="18">
        <v>92841</v>
      </c>
      <c r="G108" s="33"/>
      <c r="H108" s="133"/>
    </row>
    <row r="109" spans="1:8" ht="8.65" hidden="1" customHeight="1" x14ac:dyDescent="0.25">
      <c r="A109" s="164" t="s">
        <v>138</v>
      </c>
      <c r="B109" s="179" t="s">
        <v>139</v>
      </c>
      <c r="C109" s="179"/>
      <c r="D109" s="147" t="s">
        <v>89</v>
      </c>
      <c r="E109" s="16">
        <v>26888.9</v>
      </c>
      <c r="F109" s="18">
        <v>26862</v>
      </c>
      <c r="G109" s="33"/>
      <c r="H109" s="133"/>
    </row>
    <row r="110" spans="1:8" ht="8.65" hidden="1" customHeight="1" x14ac:dyDescent="0.25">
      <c r="A110" s="164" t="s">
        <v>140</v>
      </c>
      <c r="B110" s="179" t="s">
        <v>141</v>
      </c>
      <c r="C110" s="179"/>
      <c r="D110" s="147" t="s">
        <v>89</v>
      </c>
      <c r="E110" s="16">
        <v>60674.38</v>
      </c>
      <c r="F110" s="18">
        <v>60614</v>
      </c>
      <c r="G110" s="33"/>
      <c r="H110" s="133"/>
    </row>
    <row r="111" spans="1:8" ht="8.65" hidden="1" customHeight="1" x14ac:dyDescent="0.25">
      <c r="A111" s="164" t="s">
        <v>142</v>
      </c>
      <c r="B111" s="179" t="s">
        <v>143</v>
      </c>
      <c r="C111" s="179"/>
      <c r="D111" s="147" t="s">
        <v>89</v>
      </c>
      <c r="E111" s="16">
        <v>71391.17</v>
      </c>
      <c r="F111" s="18">
        <v>71320</v>
      </c>
      <c r="G111" s="33"/>
      <c r="H111" s="133"/>
    </row>
    <row r="112" spans="1:8" ht="8.65" hidden="1" customHeight="1" x14ac:dyDescent="0.25">
      <c r="A112" s="164" t="s">
        <v>144</v>
      </c>
      <c r="B112" s="179" t="s">
        <v>145</v>
      </c>
      <c r="C112" s="179"/>
      <c r="D112" s="147" t="s">
        <v>89</v>
      </c>
      <c r="E112" s="16">
        <v>109584.86</v>
      </c>
      <c r="F112" s="18">
        <v>109475</v>
      </c>
      <c r="G112" s="33"/>
      <c r="H112" s="133"/>
    </row>
    <row r="113" spans="1:8" ht="8.65" hidden="1" customHeight="1" x14ac:dyDescent="0.25">
      <c r="A113" s="164" t="s">
        <v>146</v>
      </c>
      <c r="B113" s="179" t="s">
        <v>147</v>
      </c>
      <c r="C113" s="179"/>
      <c r="D113" s="147" t="s">
        <v>89</v>
      </c>
      <c r="E113" s="16">
        <v>167952.8</v>
      </c>
      <c r="F113" s="18">
        <v>167785</v>
      </c>
      <c r="G113" s="33"/>
      <c r="H113" s="133"/>
    </row>
    <row r="114" spans="1:8" ht="8.65" hidden="1" customHeight="1" x14ac:dyDescent="0.25">
      <c r="A114" s="164" t="s">
        <v>148</v>
      </c>
      <c r="B114" s="179" t="s">
        <v>149</v>
      </c>
      <c r="C114" s="179"/>
      <c r="D114" s="147" t="s">
        <v>89</v>
      </c>
      <c r="E114" s="16">
        <v>198655.45</v>
      </c>
      <c r="F114" s="18">
        <v>198457</v>
      </c>
      <c r="G114" s="33"/>
      <c r="H114" s="133"/>
    </row>
    <row r="115" spans="1:8" ht="8.65" hidden="1" customHeight="1" x14ac:dyDescent="0.25">
      <c r="A115" s="164" t="s">
        <v>150</v>
      </c>
      <c r="B115" s="179" t="s">
        <v>151</v>
      </c>
      <c r="C115" s="179"/>
      <c r="D115" s="147" t="s">
        <v>89</v>
      </c>
      <c r="E115" s="16">
        <v>311270.06</v>
      </c>
      <c r="F115" s="18">
        <v>310959</v>
      </c>
      <c r="G115" s="33"/>
      <c r="H115" s="133"/>
    </row>
    <row r="116" spans="1:8" ht="8.65" customHeight="1" x14ac:dyDescent="0.25">
      <c r="A116" s="163">
        <v>3.3</v>
      </c>
      <c r="B116" s="183" t="s">
        <v>152</v>
      </c>
      <c r="C116" s="183"/>
      <c r="D116" s="147"/>
      <c r="E116" s="15"/>
      <c r="F116" s="17"/>
      <c r="G116" s="33"/>
      <c r="H116" s="133"/>
    </row>
    <row r="117" spans="1:8" ht="8.65" customHeight="1" x14ac:dyDescent="0.25">
      <c r="A117" s="164" t="s">
        <v>153</v>
      </c>
      <c r="B117" s="179" t="s">
        <v>154</v>
      </c>
      <c r="C117" s="179"/>
      <c r="D117" s="147" t="s">
        <v>14</v>
      </c>
      <c r="E117" s="16">
        <v>131441.84</v>
      </c>
      <c r="F117" s="18">
        <v>131310</v>
      </c>
      <c r="G117" s="33">
        <v>153.13</v>
      </c>
      <c r="H117" s="133">
        <f>+G117*F117</f>
        <v>20107500.300000001</v>
      </c>
    </row>
    <row r="118" spans="1:8" ht="17.45" hidden="1" customHeight="1" x14ac:dyDescent="0.25">
      <c r="A118" s="164" t="s">
        <v>155</v>
      </c>
      <c r="B118" s="179" t="s">
        <v>1680</v>
      </c>
      <c r="C118" s="179"/>
      <c r="D118" s="147" t="s">
        <v>89</v>
      </c>
      <c r="E118" s="16">
        <v>76888.72</v>
      </c>
      <c r="F118" s="18">
        <v>76812</v>
      </c>
      <c r="G118" s="33"/>
      <c r="H118" s="133">
        <f>+G118*F118</f>
        <v>0</v>
      </c>
    </row>
    <row r="119" spans="1:8" ht="8.65" hidden="1" customHeight="1" x14ac:dyDescent="0.25">
      <c r="A119" s="164" t="s">
        <v>156</v>
      </c>
      <c r="B119" s="179" t="s">
        <v>157</v>
      </c>
      <c r="C119" s="179"/>
      <c r="D119" s="147" t="s">
        <v>11</v>
      </c>
      <c r="E119" s="16">
        <v>3896.03</v>
      </c>
      <c r="F119" s="18">
        <v>3892</v>
      </c>
      <c r="G119" s="33"/>
      <c r="H119" s="133"/>
    </row>
    <row r="120" spans="1:8" ht="8.65" hidden="1" customHeight="1" x14ac:dyDescent="0.25">
      <c r="A120" s="164" t="s">
        <v>158</v>
      </c>
      <c r="B120" s="179" t="s">
        <v>159</v>
      </c>
      <c r="C120" s="179"/>
      <c r="D120" s="147" t="s">
        <v>11</v>
      </c>
      <c r="E120" s="16">
        <v>10075.76</v>
      </c>
      <c r="F120" s="18">
        <v>10066</v>
      </c>
      <c r="G120" s="33"/>
      <c r="H120" s="133"/>
    </row>
    <row r="121" spans="1:8" ht="8.65" customHeight="1" x14ac:dyDescent="0.25">
      <c r="A121" s="163">
        <v>3.4</v>
      </c>
      <c r="B121" s="183" t="s">
        <v>160</v>
      </c>
      <c r="C121" s="183"/>
      <c r="D121" s="147"/>
      <c r="E121" s="15"/>
      <c r="F121" s="17"/>
      <c r="G121" s="33"/>
      <c r="H121" s="133"/>
    </row>
    <row r="122" spans="1:8" ht="14.65" hidden="1" customHeight="1" x14ac:dyDescent="0.25">
      <c r="A122" s="164" t="s">
        <v>161</v>
      </c>
      <c r="B122" s="179" t="s">
        <v>162</v>
      </c>
      <c r="C122" s="179"/>
      <c r="D122" s="147" t="s">
        <v>4</v>
      </c>
      <c r="E122" s="16">
        <v>334050.7</v>
      </c>
      <c r="F122" s="18">
        <v>333717</v>
      </c>
      <c r="G122" s="33"/>
      <c r="H122" s="133"/>
    </row>
    <row r="123" spans="1:8" ht="20.25" customHeight="1" x14ac:dyDescent="0.25">
      <c r="A123" s="164" t="s">
        <v>163</v>
      </c>
      <c r="B123" s="179" t="s">
        <v>164</v>
      </c>
      <c r="C123" s="179"/>
      <c r="D123" s="147" t="s">
        <v>4</v>
      </c>
      <c r="E123" s="16">
        <v>458340.44</v>
      </c>
      <c r="F123" s="18">
        <v>457882</v>
      </c>
      <c r="G123" s="33">
        <v>14</v>
      </c>
      <c r="H123" s="133">
        <f>+G123*F123</f>
        <v>6410348</v>
      </c>
    </row>
    <row r="124" spans="1:8" ht="18.75" customHeight="1" x14ac:dyDescent="0.25">
      <c r="A124" s="164" t="s">
        <v>165</v>
      </c>
      <c r="B124" s="179" t="s">
        <v>166</v>
      </c>
      <c r="C124" s="179"/>
      <c r="D124" s="147" t="s">
        <v>4</v>
      </c>
      <c r="E124" s="16">
        <v>596991.77</v>
      </c>
      <c r="F124" s="18">
        <v>596395</v>
      </c>
      <c r="G124" s="33">
        <v>6</v>
      </c>
      <c r="H124" s="133">
        <f>+G124*F124</f>
        <v>3578370</v>
      </c>
    </row>
    <row r="125" spans="1:8" ht="17.45" hidden="1" customHeight="1" x14ac:dyDescent="0.25">
      <c r="A125" s="164" t="s">
        <v>167</v>
      </c>
      <c r="B125" s="179" t="s">
        <v>1681</v>
      </c>
      <c r="C125" s="179"/>
      <c r="D125" s="128" t="s">
        <v>4</v>
      </c>
      <c r="E125" s="18">
        <v>845910.16</v>
      </c>
      <c r="F125" s="18">
        <v>845064</v>
      </c>
      <c r="G125" s="33"/>
      <c r="H125" s="133"/>
    </row>
    <row r="126" spans="1:8" ht="17.45" hidden="1" customHeight="1" x14ac:dyDescent="0.25">
      <c r="A126" s="164" t="s">
        <v>168</v>
      </c>
      <c r="B126" s="179" t="s">
        <v>1682</v>
      </c>
      <c r="C126" s="179"/>
      <c r="D126" s="128" t="s">
        <v>4</v>
      </c>
      <c r="E126" s="18">
        <v>640380.89</v>
      </c>
      <c r="F126" s="18">
        <v>639741</v>
      </c>
      <c r="G126" s="33"/>
      <c r="H126" s="133"/>
    </row>
    <row r="127" spans="1:8" ht="17.45" hidden="1" customHeight="1" x14ac:dyDescent="0.25">
      <c r="A127" s="164" t="s">
        <v>169</v>
      </c>
      <c r="B127" s="179" t="s">
        <v>1683</v>
      </c>
      <c r="C127" s="179"/>
      <c r="D127" s="128" t="s">
        <v>4</v>
      </c>
      <c r="E127" s="18">
        <v>602650.66</v>
      </c>
      <c r="F127" s="18">
        <v>602048</v>
      </c>
      <c r="G127" s="33"/>
      <c r="H127" s="133"/>
    </row>
    <row r="128" spans="1:8" ht="17.45" hidden="1" customHeight="1" x14ac:dyDescent="0.25">
      <c r="A128" s="164" t="s">
        <v>170</v>
      </c>
      <c r="B128" s="179" t="s">
        <v>1684</v>
      </c>
      <c r="C128" s="179"/>
      <c r="D128" s="128" t="s">
        <v>89</v>
      </c>
      <c r="E128" s="18">
        <v>587251.68999999994</v>
      </c>
      <c r="F128" s="18">
        <v>586664</v>
      </c>
      <c r="G128" s="33"/>
      <c r="H128" s="133"/>
    </row>
    <row r="129" spans="1:8" ht="17.45" hidden="1" customHeight="1" x14ac:dyDescent="0.25">
      <c r="A129" s="164" t="s">
        <v>171</v>
      </c>
      <c r="B129" s="179" t="s">
        <v>1685</v>
      </c>
      <c r="C129" s="179"/>
      <c r="D129" s="128" t="s">
        <v>89</v>
      </c>
      <c r="E129" s="18">
        <v>796338.07</v>
      </c>
      <c r="F129" s="18">
        <v>795542</v>
      </c>
      <c r="G129" s="33"/>
      <c r="H129" s="133"/>
    </row>
    <row r="130" spans="1:8" ht="17.45" hidden="1" customHeight="1" x14ac:dyDescent="0.25">
      <c r="A130" s="164" t="s">
        <v>172</v>
      </c>
      <c r="B130" s="179" t="s">
        <v>1686</v>
      </c>
      <c r="C130" s="179"/>
      <c r="D130" s="128" t="s">
        <v>4</v>
      </c>
      <c r="E130" s="18">
        <v>802543.78</v>
      </c>
      <c r="F130" s="18">
        <v>801741</v>
      </c>
      <c r="G130" s="33"/>
      <c r="H130" s="133"/>
    </row>
    <row r="131" spans="1:8" ht="17.45" hidden="1" customHeight="1" x14ac:dyDescent="0.25">
      <c r="A131" s="164" t="s">
        <v>173</v>
      </c>
      <c r="B131" s="179" t="s">
        <v>1687</v>
      </c>
      <c r="C131" s="179"/>
      <c r="D131" s="128" t="s">
        <v>4</v>
      </c>
      <c r="E131" s="18">
        <v>2195816.25</v>
      </c>
      <c r="F131" s="18">
        <v>2193620</v>
      </c>
      <c r="G131" s="33"/>
      <c r="H131" s="133"/>
    </row>
    <row r="132" spans="1:8" ht="8.65" hidden="1" customHeight="1" x14ac:dyDescent="0.25">
      <c r="A132" s="163">
        <v>3.6</v>
      </c>
      <c r="B132" s="183" t="s">
        <v>174</v>
      </c>
      <c r="C132" s="183"/>
      <c r="D132" s="128"/>
      <c r="E132" s="17"/>
      <c r="F132" s="17"/>
      <c r="G132" s="33"/>
      <c r="H132" s="133"/>
    </row>
    <row r="133" spans="1:8" ht="8.65" hidden="1" customHeight="1" x14ac:dyDescent="0.25">
      <c r="A133" s="164" t="s">
        <v>175</v>
      </c>
      <c r="B133" s="179" t="s">
        <v>176</v>
      </c>
      <c r="C133" s="179"/>
      <c r="D133" s="128" t="s">
        <v>4</v>
      </c>
      <c r="E133" s="18">
        <v>153183.63</v>
      </c>
      <c r="F133" s="18">
        <v>153030</v>
      </c>
      <c r="G133" s="33"/>
      <c r="H133" s="133"/>
    </row>
    <row r="134" spans="1:8" ht="8.65" hidden="1" customHeight="1" x14ac:dyDescent="0.25">
      <c r="A134" s="164" t="s">
        <v>177</v>
      </c>
      <c r="B134" s="179" t="s">
        <v>178</v>
      </c>
      <c r="C134" s="179"/>
      <c r="D134" s="128" t="s">
        <v>89</v>
      </c>
      <c r="E134" s="18">
        <v>76465.33</v>
      </c>
      <c r="F134" s="18">
        <v>76389</v>
      </c>
      <c r="G134" s="33"/>
      <c r="H134" s="133"/>
    </row>
    <row r="135" spans="1:8" ht="8.65" hidden="1" customHeight="1" x14ac:dyDescent="0.25">
      <c r="A135" s="162">
        <v>4</v>
      </c>
      <c r="B135" s="181" t="s">
        <v>179</v>
      </c>
      <c r="C135" s="181"/>
      <c r="D135" s="128"/>
      <c r="E135" s="14"/>
      <c r="F135" s="14"/>
      <c r="G135" s="33"/>
      <c r="H135" s="133"/>
    </row>
    <row r="136" spans="1:8" ht="24.75" hidden="1" customHeight="1" x14ac:dyDescent="0.25">
      <c r="A136" s="163">
        <v>4.0999999999999996</v>
      </c>
      <c r="B136" s="183" t="s">
        <v>1688</v>
      </c>
      <c r="C136" s="183"/>
      <c r="D136" s="128"/>
      <c r="E136" s="17"/>
      <c r="F136" s="17"/>
      <c r="G136" s="33"/>
      <c r="H136" s="133"/>
    </row>
    <row r="137" spans="1:8" ht="8.65" hidden="1" customHeight="1" x14ac:dyDescent="0.25">
      <c r="A137" s="164" t="s">
        <v>180</v>
      </c>
      <c r="B137" s="179" t="s">
        <v>181</v>
      </c>
      <c r="C137" s="179"/>
      <c r="D137" s="128" t="s">
        <v>14</v>
      </c>
      <c r="E137" s="18">
        <v>957105.5</v>
      </c>
      <c r="F137" s="18">
        <v>956148</v>
      </c>
      <c r="G137" s="33"/>
      <c r="H137" s="133"/>
    </row>
    <row r="138" spans="1:8" ht="8.65" hidden="1" customHeight="1" x14ac:dyDescent="0.25">
      <c r="A138" s="164" t="s">
        <v>182</v>
      </c>
      <c r="B138" s="179" t="s">
        <v>183</v>
      </c>
      <c r="C138" s="179"/>
      <c r="D138" s="128" t="s">
        <v>14</v>
      </c>
      <c r="E138" s="18">
        <v>977010.82</v>
      </c>
      <c r="F138" s="18">
        <v>976034</v>
      </c>
      <c r="G138" s="33"/>
      <c r="H138" s="133"/>
    </row>
    <row r="139" spans="1:8" ht="8.65" hidden="1" customHeight="1" x14ac:dyDescent="0.25">
      <c r="A139" s="164" t="s">
        <v>184</v>
      </c>
      <c r="B139" s="179" t="s">
        <v>185</v>
      </c>
      <c r="C139" s="179"/>
      <c r="D139" s="128" t="s">
        <v>14</v>
      </c>
      <c r="E139" s="18">
        <v>995106.57</v>
      </c>
      <c r="F139" s="18">
        <v>994111</v>
      </c>
      <c r="G139" s="33"/>
      <c r="H139" s="133"/>
    </row>
    <row r="140" spans="1:8" ht="8.65" hidden="1" customHeight="1" x14ac:dyDescent="0.25">
      <c r="A140" s="164" t="s">
        <v>186</v>
      </c>
      <c r="B140" s="179" t="s">
        <v>187</v>
      </c>
      <c r="C140" s="179"/>
      <c r="D140" s="128" t="s">
        <v>14</v>
      </c>
      <c r="E140" s="18">
        <v>1030453.59</v>
      </c>
      <c r="F140" s="18">
        <v>1029423</v>
      </c>
      <c r="G140" s="33"/>
      <c r="H140" s="133"/>
    </row>
    <row r="141" spans="1:8" ht="8.65" hidden="1" customHeight="1" x14ac:dyDescent="0.25">
      <c r="A141" s="164" t="s">
        <v>188</v>
      </c>
      <c r="B141" s="179" t="s">
        <v>189</v>
      </c>
      <c r="C141" s="179"/>
      <c r="D141" s="128" t="s">
        <v>14</v>
      </c>
      <c r="E141" s="18">
        <v>963904.36</v>
      </c>
      <c r="F141" s="18">
        <v>962940</v>
      </c>
      <c r="G141" s="33"/>
      <c r="H141" s="133"/>
    </row>
    <row r="142" spans="1:8" ht="8.65" hidden="1" customHeight="1" x14ac:dyDescent="0.25">
      <c r="A142" s="164" t="s">
        <v>190</v>
      </c>
      <c r="B142" s="179" t="s">
        <v>191</v>
      </c>
      <c r="C142" s="179"/>
      <c r="D142" s="128" t="s">
        <v>14</v>
      </c>
      <c r="E142" s="18">
        <v>983809.68</v>
      </c>
      <c r="F142" s="18">
        <v>982826</v>
      </c>
      <c r="G142" s="33"/>
      <c r="H142" s="133"/>
    </row>
    <row r="143" spans="1:8" ht="8.65" hidden="1" customHeight="1" x14ac:dyDescent="0.25">
      <c r="A143" s="164" t="s">
        <v>192</v>
      </c>
      <c r="B143" s="179" t="s">
        <v>193</v>
      </c>
      <c r="C143" s="179"/>
      <c r="D143" s="128" t="s">
        <v>14</v>
      </c>
      <c r="E143" s="18">
        <v>1001905.43</v>
      </c>
      <c r="F143" s="18">
        <v>1000904</v>
      </c>
      <c r="G143" s="33"/>
      <c r="H143" s="133"/>
    </row>
    <row r="144" spans="1:8" ht="8.65" hidden="1" customHeight="1" x14ac:dyDescent="0.25">
      <c r="A144" s="164" t="s">
        <v>194</v>
      </c>
      <c r="B144" s="179" t="s">
        <v>195</v>
      </c>
      <c r="C144" s="179"/>
      <c r="D144" s="128" t="s">
        <v>14</v>
      </c>
      <c r="E144" s="18">
        <v>962204.96</v>
      </c>
      <c r="F144" s="18">
        <v>961243</v>
      </c>
      <c r="G144" s="33"/>
      <c r="H144" s="133"/>
    </row>
    <row r="145" spans="1:8" ht="8.65" hidden="1" customHeight="1" x14ac:dyDescent="0.25">
      <c r="A145" s="164" t="s">
        <v>196</v>
      </c>
      <c r="B145" s="179" t="s">
        <v>197</v>
      </c>
      <c r="C145" s="179"/>
      <c r="D145" s="128" t="s">
        <v>14</v>
      </c>
      <c r="E145" s="18">
        <v>982110.28</v>
      </c>
      <c r="F145" s="18">
        <v>981128</v>
      </c>
      <c r="G145" s="33"/>
      <c r="H145" s="133"/>
    </row>
    <row r="146" spans="1:8" ht="8.65" hidden="1" customHeight="1" x14ac:dyDescent="0.25">
      <c r="A146" s="164" t="s">
        <v>198</v>
      </c>
      <c r="B146" s="179" t="s">
        <v>199</v>
      </c>
      <c r="C146" s="179"/>
      <c r="D146" s="128" t="s">
        <v>14</v>
      </c>
      <c r="E146" s="18">
        <v>1000206.03</v>
      </c>
      <c r="F146" s="18">
        <v>999206</v>
      </c>
      <c r="G146" s="33"/>
      <c r="H146" s="133"/>
    </row>
    <row r="147" spans="1:8" ht="8.65" hidden="1" customHeight="1" x14ac:dyDescent="0.25">
      <c r="A147" s="164" t="s">
        <v>200</v>
      </c>
      <c r="B147" s="179" t="s">
        <v>201</v>
      </c>
      <c r="C147" s="179"/>
      <c r="D147" s="128" t="s">
        <v>14</v>
      </c>
      <c r="E147" s="18">
        <v>997538.45</v>
      </c>
      <c r="F147" s="18">
        <v>996541</v>
      </c>
      <c r="G147" s="33"/>
      <c r="H147" s="133"/>
    </row>
    <row r="148" spans="1:8" ht="8.65" hidden="1" customHeight="1" x14ac:dyDescent="0.25">
      <c r="A148" s="164" t="s">
        <v>202</v>
      </c>
      <c r="B148" s="179" t="s">
        <v>203</v>
      </c>
      <c r="C148" s="179"/>
      <c r="D148" s="128" t="s">
        <v>14</v>
      </c>
      <c r="E148" s="18">
        <v>1017443.77</v>
      </c>
      <c r="F148" s="18">
        <v>1016426</v>
      </c>
      <c r="G148" s="33"/>
      <c r="H148" s="133"/>
    </row>
    <row r="149" spans="1:8" ht="8.65" hidden="1" customHeight="1" x14ac:dyDescent="0.25">
      <c r="A149" s="164" t="s">
        <v>204</v>
      </c>
      <c r="B149" s="179" t="s">
        <v>205</v>
      </c>
      <c r="C149" s="179"/>
      <c r="D149" s="128" t="s">
        <v>14</v>
      </c>
      <c r="E149" s="18">
        <v>1035539.52</v>
      </c>
      <c r="F149" s="18">
        <v>1034504</v>
      </c>
      <c r="G149" s="33"/>
      <c r="H149" s="133"/>
    </row>
    <row r="150" spans="1:8" ht="29.25" hidden="1" customHeight="1" x14ac:dyDescent="0.25">
      <c r="A150" s="169" t="s">
        <v>2118</v>
      </c>
      <c r="B150" s="183" t="s">
        <v>1689</v>
      </c>
      <c r="C150" s="183"/>
      <c r="D150" s="128"/>
      <c r="E150" s="17"/>
      <c r="F150" s="17"/>
      <c r="G150" s="33"/>
      <c r="H150" s="133"/>
    </row>
    <row r="151" spans="1:8" ht="8.65" hidden="1" customHeight="1" x14ac:dyDescent="0.25">
      <c r="A151" s="164" t="s">
        <v>206</v>
      </c>
      <c r="B151" s="179" t="s">
        <v>207</v>
      </c>
      <c r="C151" s="179"/>
      <c r="D151" s="128" t="s">
        <v>14</v>
      </c>
      <c r="E151" s="18">
        <v>966663.07</v>
      </c>
      <c r="F151" s="18">
        <v>965696</v>
      </c>
      <c r="G151" s="33"/>
      <c r="H151" s="133"/>
    </row>
    <row r="152" spans="1:8" ht="8.65" hidden="1" customHeight="1" x14ac:dyDescent="0.25">
      <c r="A152" s="164" t="s">
        <v>208</v>
      </c>
      <c r="B152" s="179" t="s">
        <v>209</v>
      </c>
      <c r="C152" s="179"/>
      <c r="D152" s="128" t="s">
        <v>14</v>
      </c>
      <c r="E152" s="18">
        <v>986568.39</v>
      </c>
      <c r="F152" s="18">
        <v>985582</v>
      </c>
      <c r="G152" s="33"/>
      <c r="H152" s="133"/>
    </row>
    <row r="153" spans="1:8" ht="8.65" hidden="1" customHeight="1" x14ac:dyDescent="0.25">
      <c r="A153" s="164" t="s">
        <v>210</v>
      </c>
      <c r="B153" s="179" t="s">
        <v>211</v>
      </c>
      <c r="C153" s="179"/>
      <c r="D153" s="128" t="s">
        <v>14</v>
      </c>
      <c r="E153" s="18">
        <v>1004664.14</v>
      </c>
      <c r="F153" s="18">
        <v>1003659</v>
      </c>
      <c r="G153" s="33"/>
      <c r="H153" s="133"/>
    </row>
    <row r="154" spans="1:8" ht="8.65" hidden="1" customHeight="1" x14ac:dyDescent="0.25">
      <c r="A154" s="164" t="s">
        <v>212</v>
      </c>
      <c r="B154" s="179" t="s">
        <v>213</v>
      </c>
      <c r="C154" s="179"/>
      <c r="D154" s="128" t="s">
        <v>14</v>
      </c>
      <c r="E154" s="18">
        <v>1009479.48</v>
      </c>
      <c r="F154" s="18">
        <v>1008470</v>
      </c>
      <c r="G154" s="33"/>
      <c r="H154" s="133"/>
    </row>
    <row r="155" spans="1:8" ht="8.65" hidden="1" customHeight="1" x14ac:dyDescent="0.25">
      <c r="A155" s="164" t="s">
        <v>214</v>
      </c>
      <c r="B155" s="179" t="s">
        <v>215</v>
      </c>
      <c r="C155" s="179"/>
      <c r="D155" s="128" t="s">
        <v>14</v>
      </c>
      <c r="E155" s="18">
        <v>1025668.83</v>
      </c>
      <c r="F155" s="18">
        <v>1024643</v>
      </c>
      <c r="G155" s="33"/>
      <c r="H155" s="133"/>
    </row>
    <row r="156" spans="1:8" ht="8.65" hidden="1" customHeight="1" x14ac:dyDescent="0.25">
      <c r="A156" s="164" t="s">
        <v>216</v>
      </c>
      <c r="B156" s="179" t="s">
        <v>217</v>
      </c>
      <c r="C156" s="179"/>
      <c r="D156" s="128" t="s">
        <v>14</v>
      </c>
      <c r="E156" s="18">
        <v>1042560.03</v>
      </c>
      <c r="F156" s="18">
        <v>1041517</v>
      </c>
      <c r="G156" s="33"/>
      <c r="H156" s="133"/>
    </row>
    <row r="157" spans="1:8" ht="8.65" hidden="1" customHeight="1" x14ac:dyDescent="0.25">
      <c r="A157" s="164" t="s">
        <v>218</v>
      </c>
      <c r="B157" s="179" t="s">
        <v>219</v>
      </c>
      <c r="C157" s="179"/>
      <c r="D157" s="128" t="s">
        <v>11</v>
      </c>
      <c r="E157" s="18">
        <v>216577.01</v>
      </c>
      <c r="F157" s="18">
        <v>216360</v>
      </c>
      <c r="G157" s="33"/>
      <c r="H157" s="133"/>
    </row>
    <row r="158" spans="1:8" ht="8.65" hidden="1" customHeight="1" x14ac:dyDescent="0.25">
      <c r="A158" s="164" t="s">
        <v>220</v>
      </c>
      <c r="B158" s="179" t="s">
        <v>221</v>
      </c>
      <c r="C158" s="179"/>
      <c r="D158" s="128" t="s">
        <v>11</v>
      </c>
      <c r="E158" s="18">
        <v>227038.24</v>
      </c>
      <c r="F158" s="18">
        <v>226811</v>
      </c>
      <c r="G158" s="33"/>
      <c r="H158" s="133"/>
    </row>
    <row r="159" spans="1:8" ht="27" hidden="1" customHeight="1" x14ac:dyDescent="0.25">
      <c r="A159" s="163">
        <v>4.3</v>
      </c>
      <c r="B159" s="183" t="s">
        <v>1690</v>
      </c>
      <c r="C159" s="183"/>
      <c r="D159" s="128"/>
      <c r="E159" s="17"/>
      <c r="F159" s="17"/>
      <c r="G159" s="33"/>
      <c r="H159" s="133"/>
    </row>
    <row r="160" spans="1:8" ht="8.65" hidden="1" customHeight="1" x14ac:dyDescent="0.25">
      <c r="A160" s="164" t="s">
        <v>222</v>
      </c>
      <c r="B160" s="179" t="s">
        <v>223</v>
      </c>
      <c r="C160" s="179"/>
      <c r="D160" s="128" t="s">
        <v>11</v>
      </c>
      <c r="E160" s="18">
        <v>191026.67</v>
      </c>
      <c r="F160" s="18">
        <v>190836</v>
      </c>
      <c r="G160" s="33"/>
      <c r="H160" s="133"/>
    </row>
    <row r="161" spans="1:8" ht="9.6" customHeight="1" x14ac:dyDescent="0.25">
      <c r="A161" s="166"/>
      <c r="B161" s="28"/>
      <c r="C161" s="28"/>
      <c r="D161" s="159"/>
      <c r="E161" s="20"/>
      <c r="F161" s="20"/>
      <c r="G161" s="37"/>
      <c r="H161" s="139"/>
    </row>
    <row r="162" spans="1:8" ht="6.95" hidden="1" customHeight="1" x14ac:dyDescent="0.25">
      <c r="A162" s="167" t="s">
        <v>1</v>
      </c>
      <c r="B162" s="29"/>
      <c r="C162" s="29"/>
      <c r="D162" s="30"/>
      <c r="E162" s="21"/>
      <c r="F162" s="21"/>
      <c r="G162" s="49"/>
      <c r="H162" s="141"/>
    </row>
    <row r="163" spans="1:8" ht="10.15" hidden="1" customHeight="1" x14ac:dyDescent="0.25">
      <c r="A163" s="168" t="s">
        <v>2</v>
      </c>
      <c r="B163" s="185" t="s">
        <v>3</v>
      </c>
      <c r="C163" s="186"/>
      <c r="D163" s="30" t="s">
        <v>4</v>
      </c>
      <c r="E163" s="152" t="s">
        <v>5</v>
      </c>
      <c r="F163" s="39" t="s">
        <v>6</v>
      </c>
      <c r="G163" s="49"/>
      <c r="H163" s="141"/>
    </row>
    <row r="164" spans="1:8" ht="9.4" hidden="1" customHeight="1" x14ac:dyDescent="0.25">
      <c r="A164" s="164" t="s">
        <v>224</v>
      </c>
      <c r="B164" s="179" t="s">
        <v>225</v>
      </c>
      <c r="C164" s="180"/>
      <c r="D164" s="30" t="s">
        <v>11</v>
      </c>
      <c r="E164" s="153">
        <v>193405.66</v>
      </c>
      <c r="F164" s="40">
        <v>193212</v>
      </c>
      <c r="G164" s="49"/>
      <c r="H164" s="141"/>
    </row>
    <row r="165" spans="1:8" ht="8.65" hidden="1" customHeight="1" x14ac:dyDescent="0.25">
      <c r="A165" s="164" t="s">
        <v>226</v>
      </c>
      <c r="B165" s="179" t="s">
        <v>227</v>
      </c>
      <c r="C165" s="180"/>
      <c r="D165" s="30" t="s">
        <v>11</v>
      </c>
      <c r="E165" s="153">
        <v>205990.16</v>
      </c>
      <c r="F165" s="40">
        <v>205784</v>
      </c>
      <c r="G165" s="49"/>
      <c r="H165" s="141"/>
    </row>
    <row r="166" spans="1:8" ht="8.65" hidden="1" customHeight="1" x14ac:dyDescent="0.25">
      <c r="A166" s="164" t="s">
        <v>228</v>
      </c>
      <c r="B166" s="179" t="s">
        <v>229</v>
      </c>
      <c r="C166" s="180"/>
      <c r="D166" s="30" t="s">
        <v>11</v>
      </c>
      <c r="E166" s="153">
        <v>208509.08</v>
      </c>
      <c r="F166" s="40">
        <v>208301</v>
      </c>
      <c r="G166" s="49"/>
      <c r="H166" s="141"/>
    </row>
    <row r="167" spans="1:8" ht="8.65" hidden="1" customHeight="1" x14ac:dyDescent="0.25">
      <c r="A167" s="164" t="s">
        <v>230</v>
      </c>
      <c r="B167" s="179" t="s">
        <v>231</v>
      </c>
      <c r="C167" s="180"/>
      <c r="D167" s="30" t="s">
        <v>11</v>
      </c>
      <c r="E167" s="153">
        <v>211424.05</v>
      </c>
      <c r="F167" s="40">
        <v>211213</v>
      </c>
      <c r="G167" s="49"/>
      <c r="H167" s="141"/>
    </row>
    <row r="168" spans="1:8" ht="8.65" hidden="1" customHeight="1" x14ac:dyDescent="0.25">
      <c r="A168" s="164" t="s">
        <v>232</v>
      </c>
      <c r="B168" s="179" t="s">
        <v>233</v>
      </c>
      <c r="C168" s="180"/>
      <c r="D168" s="30" t="s">
        <v>11</v>
      </c>
      <c r="E168" s="153">
        <v>229208.43</v>
      </c>
      <c r="F168" s="40">
        <v>228979</v>
      </c>
      <c r="G168" s="49"/>
      <c r="H168" s="141"/>
    </row>
    <row r="169" spans="1:8" ht="8.65" hidden="1" customHeight="1" x14ac:dyDescent="0.25">
      <c r="A169" s="164" t="s">
        <v>234</v>
      </c>
      <c r="B169" s="179" t="s">
        <v>235</v>
      </c>
      <c r="C169" s="180"/>
      <c r="D169" s="30" t="s">
        <v>11</v>
      </c>
      <c r="E169" s="153">
        <v>231983.1</v>
      </c>
      <c r="F169" s="40">
        <v>231751</v>
      </c>
      <c r="G169" s="49"/>
      <c r="H169" s="141"/>
    </row>
    <row r="170" spans="1:8" ht="8.65" hidden="1" customHeight="1" x14ac:dyDescent="0.25">
      <c r="A170" s="164" t="s">
        <v>236</v>
      </c>
      <c r="B170" s="179" t="s">
        <v>237</v>
      </c>
      <c r="C170" s="180"/>
      <c r="D170" s="30" t="s">
        <v>11</v>
      </c>
      <c r="E170" s="153">
        <v>235382.86</v>
      </c>
      <c r="F170" s="40">
        <v>235147</v>
      </c>
      <c r="G170" s="49"/>
      <c r="H170" s="141"/>
    </row>
    <row r="171" spans="1:8" ht="8.65" hidden="1" customHeight="1" x14ac:dyDescent="0.25">
      <c r="A171" s="164" t="s">
        <v>238</v>
      </c>
      <c r="B171" s="179" t="s">
        <v>239</v>
      </c>
      <c r="C171" s="180"/>
      <c r="D171" s="30" t="s">
        <v>11</v>
      </c>
      <c r="E171" s="153">
        <v>240638.01</v>
      </c>
      <c r="F171" s="40">
        <v>240397</v>
      </c>
      <c r="G171" s="49"/>
      <c r="H171" s="141"/>
    </row>
    <row r="172" spans="1:8" ht="8.65" hidden="1" customHeight="1" x14ac:dyDescent="0.25">
      <c r="A172" s="164" t="s">
        <v>240</v>
      </c>
      <c r="B172" s="179" t="s">
        <v>241</v>
      </c>
      <c r="C172" s="180"/>
      <c r="D172" s="30" t="s">
        <v>11</v>
      </c>
      <c r="E172" s="153">
        <v>243533.34</v>
      </c>
      <c r="F172" s="40">
        <v>243290</v>
      </c>
      <c r="G172" s="49"/>
      <c r="H172" s="141"/>
    </row>
    <row r="173" spans="1:8" ht="8.65" hidden="1" customHeight="1" x14ac:dyDescent="0.25">
      <c r="A173" s="164" t="s">
        <v>242</v>
      </c>
      <c r="B173" s="179" t="s">
        <v>243</v>
      </c>
      <c r="C173" s="180"/>
      <c r="D173" s="30" t="s">
        <v>11</v>
      </c>
      <c r="E173" s="153">
        <v>247419.44</v>
      </c>
      <c r="F173" s="40">
        <v>247172</v>
      </c>
      <c r="G173" s="49"/>
      <c r="H173" s="141"/>
    </row>
    <row r="174" spans="1:8" ht="8.65" hidden="1" customHeight="1" x14ac:dyDescent="0.25">
      <c r="A174" s="164" t="s">
        <v>244</v>
      </c>
      <c r="B174" s="179" t="s">
        <v>245</v>
      </c>
      <c r="C174" s="180"/>
      <c r="D174" s="30" t="s">
        <v>11</v>
      </c>
      <c r="E174" s="153">
        <v>271124.03999999998</v>
      </c>
      <c r="F174" s="40">
        <v>270853</v>
      </c>
      <c r="G174" s="49"/>
      <c r="H174" s="141"/>
    </row>
    <row r="175" spans="1:8" ht="17.45" hidden="1" customHeight="1" x14ac:dyDescent="0.25">
      <c r="A175" s="164" t="s">
        <v>246</v>
      </c>
      <c r="B175" s="179" t="s">
        <v>1984</v>
      </c>
      <c r="C175" s="180"/>
      <c r="D175" s="30" t="s">
        <v>11</v>
      </c>
      <c r="E175" s="153">
        <v>272993.93</v>
      </c>
      <c r="F175" s="40">
        <v>272721</v>
      </c>
      <c r="G175" s="49"/>
      <c r="H175" s="141"/>
    </row>
    <row r="176" spans="1:8" ht="17.45" hidden="1" customHeight="1" x14ac:dyDescent="0.25">
      <c r="A176" s="164" t="s">
        <v>247</v>
      </c>
      <c r="B176" s="179" t="s">
        <v>1983</v>
      </c>
      <c r="C176" s="180"/>
      <c r="D176" s="30" t="s">
        <v>11</v>
      </c>
      <c r="E176" s="153">
        <v>277365.78000000003</v>
      </c>
      <c r="F176" s="40">
        <v>277088</v>
      </c>
      <c r="G176" s="49"/>
      <c r="H176" s="141"/>
    </row>
    <row r="177" spans="1:8" ht="8.65" hidden="1" customHeight="1" x14ac:dyDescent="0.25">
      <c r="A177" s="164" t="s">
        <v>248</v>
      </c>
      <c r="B177" s="179" t="s">
        <v>249</v>
      </c>
      <c r="C177" s="180"/>
      <c r="D177" s="30" t="s">
        <v>11</v>
      </c>
      <c r="E177" s="153">
        <v>276337.94</v>
      </c>
      <c r="F177" s="40">
        <v>276062</v>
      </c>
      <c r="G177" s="49"/>
      <c r="H177" s="141"/>
    </row>
    <row r="178" spans="1:8" ht="8.65" hidden="1" customHeight="1" x14ac:dyDescent="0.25">
      <c r="A178" s="164" t="s">
        <v>250</v>
      </c>
      <c r="B178" s="179" t="s">
        <v>251</v>
      </c>
      <c r="C178" s="180"/>
      <c r="D178" s="30" t="s">
        <v>11</v>
      </c>
      <c r="E178" s="153">
        <v>279764.07</v>
      </c>
      <c r="F178" s="40">
        <v>279484</v>
      </c>
      <c r="G178" s="49"/>
      <c r="H178" s="141"/>
    </row>
    <row r="179" spans="1:8" ht="8.65" hidden="1" customHeight="1" x14ac:dyDescent="0.25">
      <c r="A179" s="164" t="s">
        <v>252</v>
      </c>
      <c r="B179" s="179" t="s">
        <v>253</v>
      </c>
      <c r="C179" s="180"/>
      <c r="D179" s="30" t="s">
        <v>11</v>
      </c>
      <c r="E179" s="153">
        <v>284135.46999999997</v>
      </c>
      <c r="F179" s="40">
        <v>283851</v>
      </c>
      <c r="G179" s="49"/>
      <c r="H179" s="141"/>
    </row>
    <row r="180" spans="1:8" ht="17.45" hidden="1" customHeight="1" x14ac:dyDescent="0.25">
      <c r="A180" s="164" t="s">
        <v>254</v>
      </c>
      <c r="B180" s="179" t="s">
        <v>1985</v>
      </c>
      <c r="C180" s="180"/>
      <c r="D180" s="30" t="s">
        <v>11</v>
      </c>
      <c r="E180" s="153">
        <v>280231.88</v>
      </c>
      <c r="F180" s="40">
        <v>279952</v>
      </c>
      <c r="G180" s="49"/>
      <c r="H180" s="141"/>
    </row>
    <row r="181" spans="1:8" ht="17.45" hidden="1" customHeight="1" x14ac:dyDescent="0.25">
      <c r="A181" s="164" t="s">
        <v>255</v>
      </c>
      <c r="B181" s="179" t="s">
        <v>1986</v>
      </c>
      <c r="C181" s="180"/>
      <c r="D181" s="30" t="s">
        <v>11</v>
      </c>
      <c r="E181" s="153">
        <v>283628.95</v>
      </c>
      <c r="F181" s="40">
        <v>283345</v>
      </c>
      <c r="G181" s="49"/>
      <c r="H181" s="141"/>
    </row>
    <row r="182" spans="1:8" ht="8.65" hidden="1" customHeight="1" x14ac:dyDescent="0.25">
      <c r="A182" s="164" t="s">
        <v>256</v>
      </c>
      <c r="B182" s="179" t="s">
        <v>257</v>
      </c>
      <c r="C182" s="180"/>
      <c r="D182" s="30" t="s">
        <v>11</v>
      </c>
      <c r="E182" s="153">
        <v>88603.56</v>
      </c>
      <c r="F182" s="40">
        <v>88515</v>
      </c>
      <c r="G182" s="49"/>
      <c r="H182" s="141"/>
    </row>
    <row r="183" spans="1:8" ht="8.65" hidden="1" customHeight="1" x14ac:dyDescent="0.25">
      <c r="A183" s="164" t="s">
        <v>258</v>
      </c>
      <c r="B183" s="179" t="s">
        <v>259</v>
      </c>
      <c r="C183" s="180"/>
      <c r="D183" s="30" t="s">
        <v>11</v>
      </c>
      <c r="E183" s="153">
        <v>90533.78</v>
      </c>
      <c r="F183" s="40">
        <v>90443</v>
      </c>
      <c r="G183" s="49"/>
      <c r="H183" s="141"/>
    </row>
    <row r="184" spans="1:8" ht="8.65" hidden="1" customHeight="1" x14ac:dyDescent="0.25">
      <c r="A184" s="164" t="s">
        <v>260</v>
      </c>
      <c r="B184" s="179" t="s">
        <v>261</v>
      </c>
      <c r="C184" s="180"/>
      <c r="D184" s="30" t="s">
        <v>11</v>
      </c>
      <c r="E184" s="153">
        <v>92718.17</v>
      </c>
      <c r="F184" s="40">
        <v>92625</v>
      </c>
      <c r="G184" s="49"/>
      <c r="H184" s="141"/>
    </row>
    <row r="185" spans="1:8" ht="8.65" hidden="1" customHeight="1" x14ac:dyDescent="0.25">
      <c r="A185" s="164" t="s">
        <v>262</v>
      </c>
      <c r="B185" s="179" t="s">
        <v>263</v>
      </c>
      <c r="C185" s="180"/>
      <c r="D185" s="30" t="s">
        <v>11</v>
      </c>
      <c r="E185" s="153">
        <v>106853.93</v>
      </c>
      <c r="F185" s="40">
        <v>106747</v>
      </c>
      <c r="G185" s="49"/>
      <c r="H185" s="141"/>
    </row>
    <row r="186" spans="1:8" ht="8.65" hidden="1" customHeight="1" x14ac:dyDescent="0.25">
      <c r="A186" s="164" t="s">
        <v>264</v>
      </c>
      <c r="B186" s="179" t="s">
        <v>265</v>
      </c>
      <c r="C186" s="180"/>
      <c r="D186" s="30" t="s">
        <v>11</v>
      </c>
      <c r="E186" s="153">
        <v>108844.46</v>
      </c>
      <c r="F186" s="40">
        <v>108736</v>
      </c>
      <c r="G186" s="49"/>
      <c r="H186" s="141"/>
    </row>
    <row r="187" spans="1:8" ht="8.65" hidden="1" customHeight="1" x14ac:dyDescent="0.25">
      <c r="A187" s="164" t="s">
        <v>266</v>
      </c>
      <c r="B187" s="179" t="s">
        <v>267</v>
      </c>
      <c r="C187" s="180"/>
      <c r="D187" s="30" t="s">
        <v>11</v>
      </c>
      <c r="E187" s="153">
        <v>110968.54</v>
      </c>
      <c r="F187" s="40">
        <v>110858</v>
      </c>
      <c r="G187" s="49"/>
      <c r="H187" s="141"/>
    </row>
    <row r="188" spans="1:8" ht="8.65" hidden="1" customHeight="1" x14ac:dyDescent="0.25">
      <c r="A188" s="164" t="s">
        <v>268</v>
      </c>
      <c r="B188" s="179" t="s">
        <v>269</v>
      </c>
      <c r="C188" s="180"/>
      <c r="D188" s="30" t="s">
        <v>11</v>
      </c>
      <c r="E188" s="153">
        <v>132247.04999999999</v>
      </c>
      <c r="F188" s="40">
        <v>132115</v>
      </c>
      <c r="G188" s="49"/>
      <c r="H188" s="141"/>
    </row>
    <row r="189" spans="1:8" ht="8.65" hidden="1" customHeight="1" x14ac:dyDescent="0.25">
      <c r="A189" s="164" t="s">
        <v>270</v>
      </c>
      <c r="B189" s="179" t="s">
        <v>271</v>
      </c>
      <c r="C189" s="180"/>
      <c r="D189" s="30" t="s">
        <v>11</v>
      </c>
      <c r="E189" s="153">
        <v>134358.22</v>
      </c>
      <c r="F189" s="40">
        <v>134224</v>
      </c>
      <c r="G189" s="49"/>
      <c r="H189" s="141"/>
    </row>
    <row r="190" spans="1:8" ht="8.65" hidden="1" customHeight="1" x14ac:dyDescent="0.25">
      <c r="A190" s="164" t="s">
        <v>272</v>
      </c>
      <c r="B190" s="179" t="s">
        <v>273</v>
      </c>
      <c r="C190" s="180"/>
      <c r="D190" s="30" t="s">
        <v>11</v>
      </c>
      <c r="E190" s="153">
        <v>136602.93</v>
      </c>
      <c r="F190" s="40">
        <v>136466</v>
      </c>
      <c r="G190" s="49"/>
      <c r="H190" s="141"/>
    </row>
    <row r="191" spans="1:8" ht="8.65" hidden="1" customHeight="1" x14ac:dyDescent="0.25">
      <c r="A191" s="164" t="s">
        <v>274</v>
      </c>
      <c r="B191" s="179" t="s">
        <v>275</v>
      </c>
      <c r="C191" s="180"/>
      <c r="D191" s="30" t="s">
        <v>11</v>
      </c>
      <c r="E191" s="153">
        <v>190976.99</v>
      </c>
      <c r="F191" s="40">
        <v>190786</v>
      </c>
      <c r="G191" s="49"/>
      <c r="H191" s="141"/>
    </row>
    <row r="192" spans="1:8" ht="17.45" hidden="1" customHeight="1" x14ac:dyDescent="0.25">
      <c r="A192" s="164" t="s">
        <v>276</v>
      </c>
      <c r="B192" s="179" t="s">
        <v>1691</v>
      </c>
      <c r="C192" s="180"/>
      <c r="D192" s="30" t="s">
        <v>11</v>
      </c>
      <c r="E192" s="153">
        <v>172967.41</v>
      </c>
      <c r="F192" s="40">
        <v>172794</v>
      </c>
      <c r="G192" s="49"/>
      <c r="H192" s="141"/>
    </row>
    <row r="193" spans="1:8" ht="17.45" hidden="1" customHeight="1" x14ac:dyDescent="0.25">
      <c r="A193" s="164" t="s">
        <v>277</v>
      </c>
      <c r="B193" s="179" t="s">
        <v>1692</v>
      </c>
      <c r="C193" s="180"/>
      <c r="D193" s="30" t="s">
        <v>11</v>
      </c>
      <c r="E193" s="153">
        <v>174957.94</v>
      </c>
      <c r="F193" s="40">
        <v>174783</v>
      </c>
      <c r="G193" s="49"/>
      <c r="H193" s="141"/>
    </row>
    <row r="194" spans="1:8" ht="17.45" hidden="1" customHeight="1" x14ac:dyDescent="0.25">
      <c r="A194" s="164" t="s">
        <v>278</v>
      </c>
      <c r="B194" s="179" t="s">
        <v>1693</v>
      </c>
      <c r="C194" s="180"/>
      <c r="D194" s="30" t="s">
        <v>11</v>
      </c>
      <c r="E194" s="153">
        <v>175983.37</v>
      </c>
      <c r="F194" s="40">
        <v>175807</v>
      </c>
      <c r="G194" s="49"/>
      <c r="H194" s="141"/>
    </row>
    <row r="195" spans="1:8" ht="17.45" hidden="1" customHeight="1" x14ac:dyDescent="0.25">
      <c r="A195" s="164" t="s">
        <v>279</v>
      </c>
      <c r="B195" s="179" t="s">
        <v>1694</v>
      </c>
      <c r="C195" s="180"/>
      <c r="D195" s="30" t="s">
        <v>11</v>
      </c>
      <c r="E195" s="153">
        <v>185313.8</v>
      </c>
      <c r="F195" s="40">
        <v>185128</v>
      </c>
      <c r="G195" s="49"/>
      <c r="H195" s="141"/>
    </row>
    <row r="196" spans="1:8" ht="17.45" hidden="1" customHeight="1" x14ac:dyDescent="0.25">
      <c r="A196" s="164" t="s">
        <v>280</v>
      </c>
      <c r="B196" s="179" t="s">
        <v>1695</v>
      </c>
      <c r="C196" s="180"/>
      <c r="D196" s="30" t="s">
        <v>11</v>
      </c>
      <c r="E196" s="153">
        <v>187304.33</v>
      </c>
      <c r="F196" s="40">
        <v>187117</v>
      </c>
      <c r="G196" s="49"/>
      <c r="H196" s="141"/>
    </row>
    <row r="197" spans="1:8" ht="17.45" hidden="1" customHeight="1" x14ac:dyDescent="0.25">
      <c r="A197" s="164" t="s">
        <v>281</v>
      </c>
      <c r="B197" s="179" t="s">
        <v>1696</v>
      </c>
      <c r="C197" s="180"/>
      <c r="D197" s="30" t="s">
        <v>11</v>
      </c>
      <c r="E197" s="153">
        <v>188329.76</v>
      </c>
      <c r="F197" s="40">
        <v>188141</v>
      </c>
      <c r="G197" s="49"/>
      <c r="H197" s="141"/>
    </row>
    <row r="198" spans="1:8" ht="17.45" hidden="1" customHeight="1" x14ac:dyDescent="0.25">
      <c r="A198" s="164" t="s">
        <v>282</v>
      </c>
      <c r="B198" s="179" t="s">
        <v>1697</v>
      </c>
      <c r="C198" s="180"/>
      <c r="D198" s="30" t="s">
        <v>283</v>
      </c>
      <c r="E198" s="153">
        <v>224355.4</v>
      </c>
      <c r="F198" s="40">
        <v>224131</v>
      </c>
      <c r="G198" s="49"/>
      <c r="H198" s="141"/>
    </row>
    <row r="199" spans="1:8" ht="17.45" hidden="1" customHeight="1" x14ac:dyDescent="0.25">
      <c r="A199" s="164" t="s">
        <v>284</v>
      </c>
      <c r="B199" s="179" t="s">
        <v>1698</v>
      </c>
      <c r="C199" s="180"/>
      <c r="D199" s="30" t="s">
        <v>11</v>
      </c>
      <c r="E199" s="153">
        <v>231157.25</v>
      </c>
      <c r="F199" s="40">
        <v>230926</v>
      </c>
      <c r="G199" s="49"/>
      <c r="H199" s="141"/>
    </row>
    <row r="200" spans="1:8" ht="8.65" hidden="1" customHeight="1" x14ac:dyDescent="0.25">
      <c r="A200" s="164" t="s">
        <v>285</v>
      </c>
      <c r="B200" s="179" t="s">
        <v>286</v>
      </c>
      <c r="C200" s="180"/>
      <c r="D200" s="30" t="s">
        <v>14</v>
      </c>
      <c r="E200" s="153">
        <v>933710.49</v>
      </c>
      <c r="F200" s="40">
        <v>932777</v>
      </c>
      <c r="G200" s="49"/>
      <c r="H200" s="141"/>
    </row>
    <row r="201" spans="1:8" ht="8.65" hidden="1" customHeight="1" x14ac:dyDescent="0.25">
      <c r="A201" s="164" t="s">
        <v>287</v>
      </c>
      <c r="B201" s="179" t="s">
        <v>288</v>
      </c>
      <c r="C201" s="180"/>
      <c r="D201" s="30" t="s">
        <v>14</v>
      </c>
      <c r="E201" s="153">
        <v>953615.81</v>
      </c>
      <c r="F201" s="40">
        <v>952662</v>
      </c>
      <c r="G201" s="49"/>
      <c r="H201" s="141"/>
    </row>
    <row r="202" spans="1:8" ht="8.65" hidden="1" customHeight="1" x14ac:dyDescent="0.25">
      <c r="A202" s="164" t="s">
        <v>289</v>
      </c>
      <c r="B202" s="179" t="s">
        <v>290</v>
      </c>
      <c r="C202" s="180"/>
      <c r="D202" s="30" t="s">
        <v>14</v>
      </c>
      <c r="E202" s="153">
        <v>971711.56</v>
      </c>
      <c r="F202" s="40">
        <v>970740</v>
      </c>
      <c r="G202" s="49"/>
      <c r="H202" s="141"/>
    </row>
    <row r="203" spans="1:8" ht="17.45" hidden="1" customHeight="1" x14ac:dyDescent="0.25">
      <c r="A203" s="163">
        <v>4.4000000000000004</v>
      </c>
      <c r="B203" s="183" t="s">
        <v>1699</v>
      </c>
      <c r="C203" s="184"/>
      <c r="D203" s="30"/>
      <c r="E203" s="154"/>
      <c r="F203" s="41"/>
      <c r="G203" s="49"/>
      <c r="H203" s="141"/>
    </row>
    <row r="204" spans="1:8" ht="8.65" hidden="1" customHeight="1" x14ac:dyDescent="0.25">
      <c r="A204" s="164" t="s">
        <v>291</v>
      </c>
      <c r="B204" s="179" t="s">
        <v>292</v>
      </c>
      <c r="C204" s="180"/>
      <c r="D204" s="30" t="s">
        <v>14</v>
      </c>
      <c r="E204" s="153">
        <v>1010099.45</v>
      </c>
      <c r="F204" s="40">
        <v>1009089</v>
      </c>
      <c r="G204" s="49"/>
      <c r="H204" s="141"/>
    </row>
    <row r="205" spans="1:8" ht="8.65" hidden="1" customHeight="1" x14ac:dyDescent="0.25">
      <c r="A205" s="164" t="s">
        <v>293</v>
      </c>
      <c r="B205" s="179" t="s">
        <v>294</v>
      </c>
      <c r="C205" s="180"/>
      <c r="D205" s="30" t="s">
        <v>14</v>
      </c>
      <c r="E205" s="153">
        <v>1030004.77</v>
      </c>
      <c r="F205" s="40">
        <v>1028975</v>
      </c>
      <c r="G205" s="49"/>
      <c r="H205" s="141"/>
    </row>
    <row r="206" spans="1:8" ht="8.65" hidden="1" customHeight="1" x14ac:dyDescent="0.25">
      <c r="A206" s="164" t="s">
        <v>295</v>
      </c>
      <c r="B206" s="179" t="s">
        <v>296</v>
      </c>
      <c r="C206" s="180"/>
      <c r="D206" s="30" t="s">
        <v>14</v>
      </c>
      <c r="E206" s="153">
        <v>1048100.52</v>
      </c>
      <c r="F206" s="40">
        <v>1047052</v>
      </c>
      <c r="G206" s="49"/>
      <c r="H206" s="141"/>
    </row>
    <row r="207" spans="1:8" ht="8.65" hidden="1" customHeight="1" x14ac:dyDescent="0.25">
      <c r="A207" s="164" t="s">
        <v>297</v>
      </c>
      <c r="B207" s="179" t="s">
        <v>298</v>
      </c>
      <c r="C207" s="180"/>
      <c r="D207" s="30" t="s">
        <v>14</v>
      </c>
      <c r="E207" s="153">
        <v>994975.54</v>
      </c>
      <c r="F207" s="40">
        <v>993981</v>
      </c>
      <c r="G207" s="49"/>
      <c r="H207" s="141"/>
    </row>
    <row r="208" spans="1:8" ht="8.65" hidden="1" customHeight="1" x14ac:dyDescent="0.25">
      <c r="A208" s="164" t="s">
        <v>299</v>
      </c>
      <c r="B208" s="179" t="s">
        <v>300</v>
      </c>
      <c r="C208" s="180"/>
      <c r="D208" s="30" t="s">
        <v>14</v>
      </c>
      <c r="E208" s="153">
        <v>1036907.74</v>
      </c>
      <c r="F208" s="40">
        <v>1035871</v>
      </c>
      <c r="G208" s="49"/>
      <c r="H208" s="141"/>
    </row>
    <row r="209" spans="1:8" ht="21.75" hidden="1" customHeight="1" x14ac:dyDescent="0.25">
      <c r="A209" s="165" t="s">
        <v>2119</v>
      </c>
      <c r="B209" s="179" t="s">
        <v>1700</v>
      </c>
      <c r="C209" s="180"/>
      <c r="D209" s="30" t="s">
        <v>301</v>
      </c>
      <c r="E209" s="155">
        <v>69355.399999999994</v>
      </c>
      <c r="F209" s="42">
        <v>69286</v>
      </c>
      <c r="G209" s="49"/>
      <c r="H209" s="141"/>
    </row>
    <row r="210" spans="1:8" ht="8.65" hidden="1" customHeight="1" x14ac:dyDescent="0.25">
      <c r="A210" s="162">
        <v>5</v>
      </c>
      <c r="B210" s="181" t="s">
        <v>302</v>
      </c>
      <c r="C210" s="182"/>
      <c r="D210" s="30"/>
      <c r="E210" s="156"/>
      <c r="F210" s="43"/>
      <c r="G210" s="49"/>
      <c r="H210" s="141"/>
    </row>
    <row r="211" spans="1:8" ht="8.65" hidden="1" customHeight="1" x14ac:dyDescent="0.25">
      <c r="A211" s="163">
        <v>5.0999999999999996</v>
      </c>
      <c r="B211" s="183" t="s">
        <v>303</v>
      </c>
      <c r="C211" s="184"/>
      <c r="D211" s="30"/>
      <c r="E211" s="154"/>
      <c r="F211" s="41"/>
      <c r="G211" s="49"/>
      <c r="H211" s="141"/>
    </row>
    <row r="212" spans="1:8" ht="8.65" hidden="1" customHeight="1" x14ac:dyDescent="0.25">
      <c r="A212" s="164" t="s">
        <v>304</v>
      </c>
      <c r="B212" s="179" t="s">
        <v>305</v>
      </c>
      <c r="C212" s="180"/>
      <c r="D212" s="30" t="s">
        <v>11</v>
      </c>
      <c r="E212" s="153">
        <v>97500.75</v>
      </c>
      <c r="F212" s="40">
        <v>97403</v>
      </c>
      <c r="G212" s="49"/>
      <c r="H212" s="141"/>
    </row>
    <row r="213" spans="1:8" ht="8.65" hidden="1" customHeight="1" x14ac:dyDescent="0.25">
      <c r="A213" s="164" t="s">
        <v>306</v>
      </c>
      <c r="B213" s="179" t="s">
        <v>307</v>
      </c>
      <c r="C213" s="180"/>
      <c r="D213" s="30" t="s">
        <v>11</v>
      </c>
      <c r="E213" s="153">
        <v>88289.56</v>
      </c>
      <c r="F213" s="40">
        <v>88201</v>
      </c>
      <c r="G213" s="49"/>
      <c r="H213" s="141"/>
    </row>
    <row r="214" spans="1:8" ht="8.65" hidden="1" customHeight="1" x14ac:dyDescent="0.25">
      <c r="A214" s="164" t="s">
        <v>308</v>
      </c>
      <c r="B214" s="179" t="s">
        <v>309</v>
      </c>
      <c r="C214" s="180"/>
      <c r="D214" s="30" t="s">
        <v>11</v>
      </c>
      <c r="E214" s="153">
        <v>92139.56</v>
      </c>
      <c r="F214" s="40">
        <v>92047</v>
      </c>
      <c r="G214" s="49"/>
      <c r="H214" s="141"/>
    </row>
    <row r="215" spans="1:8" ht="8.65" hidden="1" customHeight="1" x14ac:dyDescent="0.25">
      <c r="A215" s="164" t="s">
        <v>310</v>
      </c>
      <c r="B215" s="179" t="s">
        <v>311</v>
      </c>
      <c r="C215" s="180"/>
      <c r="D215" s="30" t="s">
        <v>11</v>
      </c>
      <c r="E215" s="153">
        <v>112435.76</v>
      </c>
      <c r="F215" s="40">
        <v>112323</v>
      </c>
      <c r="G215" s="49"/>
      <c r="H215" s="141"/>
    </row>
    <row r="216" spans="1:8" ht="8.65" hidden="1" customHeight="1" x14ac:dyDescent="0.25">
      <c r="A216" s="163">
        <v>5.2</v>
      </c>
      <c r="B216" s="183" t="s">
        <v>312</v>
      </c>
      <c r="C216" s="184"/>
      <c r="D216" s="30"/>
      <c r="E216" s="154"/>
      <c r="F216" s="41"/>
      <c r="G216" s="49"/>
      <c r="H216" s="141"/>
    </row>
    <row r="217" spans="1:8" ht="8.65" hidden="1" customHeight="1" x14ac:dyDescent="0.25">
      <c r="A217" s="164" t="s">
        <v>313</v>
      </c>
      <c r="B217" s="179" t="s">
        <v>314</v>
      </c>
      <c r="C217" s="180"/>
      <c r="D217" s="30" t="s">
        <v>11</v>
      </c>
      <c r="E217" s="153">
        <v>99819.45</v>
      </c>
      <c r="F217" s="40">
        <v>99720</v>
      </c>
      <c r="G217" s="49"/>
      <c r="H217" s="141"/>
    </row>
    <row r="218" spans="1:8" ht="8.65" hidden="1" customHeight="1" x14ac:dyDescent="0.25">
      <c r="A218" s="164" t="s">
        <v>315</v>
      </c>
      <c r="B218" s="179" t="s">
        <v>316</v>
      </c>
      <c r="C218" s="180"/>
      <c r="D218" s="30" t="s">
        <v>11</v>
      </c>
      <c r="E218" s="153">
        <v>164399.53</v>
      </c>
      <c r="F218" s="40">
        <v>164235</v>
      </c>
      <c r="G218" s="49"/>
      <c r="H218" s="141"/>
    </row>
    <row r="219" spans="1:8" ht="9.1999999999999993" hidden="1" customHeight="1" x14ac:dyDescent="0.25">
      <c r="A219" s="164" t="s">
        <v>317</v>
      </c>
      <c r="B219" s="179" t="s">
        <v>318</v>
      </c>
      <c r="C219" s="180"/>
      <c r="D219" s="30" t="s">
        <v>11</v>
      </c>
      <c r="E219" s="153">
        <v>100191.4</v>
      </c>
      <c r="F219" s="40">
        <v>100091</v>
      </c>
      <c r="G219" s="49"/>
      <c r="H219" s="141"/>
    </row>
    <row r="220" spans="1:8" ht="8.65" hidden="1" customHeight="1" x14ac:dyDescent="0.25">
      <c r="A220" s="164" t="s">
        <v>319</v>
      </c>
      <c r="B220" s="179" t="s">
        <v>320</v>
      </c>
      <c r="C220" s="180"/>
      <c r="D220" s="30" t="s">
        <v>11</v>
      </c>
      <c r="E220" s="153">
        <v>164364.96</v>
      </c>
      <c r="F220" s="40">
        <v>164201</v>
      </c>
      <c r="G220" s="49"/>
      <c r="H220" s="141"/>
    </row>
    <row r="221" spans="1:8" ht="8.65" hidden="1" customHeight="1" x14ac:dyDescent="0.25">
      <c r="A221" s="164" t="s">
        <v>321</v>
      </c>
      <c r="B221" s="179" t="s">
        <v>322</v>
      </c>
      <c r="C221" s="180"/>
      <c r="D221" s="30" t="s">
        <v>11</v>
      </c>
      <c r="E221" s="153">
        <v>51293.760000000002</v>
      </c>
      <c r="F221" s="40">
        <v>51242</v>
      </c>
      <c r="G221" s="49"/>
      <c r="H221" s="141"/>
    </row>
    <row r="222" spans="1:8" ht="8.65" hidden="1" customHeight="1" x14ac:dyDescent="0.25">
      <c r="A222" s="164" t="s">
        <v>323</v>
      </c>
      <c r="B222" s="179" t="s">
        <v>324</v>
      </c>
      <c r="C222" s="180"/>
      <c r="D222" s="30" t="s">
        <v>11</v>
      </c>
      <c r="E222" s="153">
        <v>52678.21</v>
      </c>
      <c r="F222" s="40">
        <v>52626</v>
      </c>
      <c r="G222" s="49"/>
      <c r="H222" s="141"/>
    </row>
    <row r="223" spans="1:8" ht="8.65" hidden="1" customHeight="1" x14ac:dyDescent="0.25">
      <c r="A223" s="164" t="s">
        <v>325</v>
      </c>
      <c r="B223" s="179" t="s">
        <v>326</v>
      </c>
      <c r="C223" s="180"/>
      <c r="D223" s="30" t="s">
        <v>11</v>
      </c>
      <c r="E223" s="153">
        <v>47811.57</v>
      </c>
      <c r="F223" s="40">
        <v>47764</v>
      </c>
      <c r="G223" s="49"/>
      <c r="H223" s="141"/>
    </row>
    <row r="224" spans="1:8" ht="8.65" hidden="1" customHeight="1" x14ac:dyDescent="0.25">
      <c r="A224" s="164" t="s">
        <v>327</v>
      </c>
      <c r="B224" s="179" t="s">
        <v>328</v>
      </c>
      <c r="C224" s="180"/>
      <c r="D224" s="30" t="s">
        <v>11</v>
      </c>
      <c r="E224" s="153">
        <v>78615.03</v>
      </c>
      <c r="F224" s="40">
        <v>78536</v>
      </c>
      <c r="G224" s="49"/>
      <c r="H224" s="141"/>
    </row>
    <row r="225" spans="1:8" ht="8.65" hidden="1" customHeight="1" x14ac:dyDescent="0.25">
      <c r="A225" s="164" t="s">
        <v>329</v>
      </c>
      <c r="B225" s="179" t="s">
        <v>330</v>
      </c>
      <c r="C225" s="180"/>
      <c r="D225" s="30" t="s">
        <v>11</v>
      </c>
      <c r="E225" s="153">
        <v>125409.72</v>
      </c>
      <c r="F225" s="40">
        <v>125284</v>
      </c>
      <c r="G225" s="49"/>
      <c r="H225" s="141"/>
    </row>
    <row r="226" spans="1:8" ht="8.65" hidden="1" customHeight="1" x14ac:dyDescent="0.25">
      <c r="A226" s="164" t="s">
        <v>331</v>
      </c>
      <c r="B226" s="179" t="s">
        <v>332</v>
      </c>
      <c r="C226" s="180"/>
      <c r="D226" s="30" t="s">
        <v>89</v>
      </c>
      <c r="E226" s="153">
        <v>30059.56</v>
      </c>
      <c r="F226" s="40">
        <v>30030</v>
      </c>
      <c r="G226" s="49"/>
      <c r="H226" s="141"/>
    </row>
    <row r="227" spans="1:8" ht="8.65" hidden="1" customHeight="1" x14ac:dyDescent="0.25">
      <c r="A227" s="164" t="s">
        <v>333</v>
      </c>
      <c r="B227" s="179" t="s">
        <v>334</v>
      </c>
      <c r="C227" s="180"/>
      <c r="D227" s="30" t="s">
        <v>89</v>
      </c>
      <c r="E227" s="153">
        <v>43349.440000000002</v>
      </c>
      <c r="F227" s="40">
        <v>43306</v>
      </c>
      <c r="G227" s="49"/>
      <c r="H227" s="141"/>
    </row>
    <row r="228" spans="1:8" ht="8.65" hidden="1" customHeight="1" x14ac:dyDescent="0.25">
      <c r="A228" s="164" t="s">
        <v>335</v>
      </c>
      <c r="B228" s="179" t="s">
        <v>336</v>
      </c>
      <c r="C228" s="180"/>
      <c r="D228" s="30" t="s">
        <v>11</v>
      </c>
      <c r="E228" s="153">
        <v>69535.759999999995</v>
      </c>
      <c r="F228" s="40">
        <v>69466</v>
      </c>
      <c r="G228" s="49"/>
      <c r="H228" s="141"/>
    </row>
    <row r="229" spans="1:8" ht="8.65" hidden="1" customHeight="1" x14ac:dyDescent="0.25">
      <c r="A229" s="164" t="s">
        <v>337</v>
      </c>
      <c r="B229" s="179" t="s">
        <v>338</v>
      </c>
      <c r="C229" s="180"/>
      <c r="D229" s="30" t="s">
        <v>11</v>
      </c>
      <c r="E229" s="153">
        <v>105869.51</v>
      </c>
      <c r="F229" s="40">
        <v>105764</v>
      </c>
      <c r="G229" s="49"/>
      <c r="H229" s="141"/>
    </row>
    <row r="230" spans="1:8" ht="8.65" hidden="1" customHeight="1" x14ac:dyDescent="0.25">
      <c r="A230" s="164" t="s">
        <v>339</v>
      </c>
      <c r="B230" s="179" t="s">
        <v>340</v>
      </c>
      <c r="C230" s="180"/>
      <c r="D230" s="30" t="s">
        <v>11</v>
      </c>
      <c r="E230" s="153">
        <v>199455.31</v>
      </c>
      <c r="F230" s="40">
        <v>199256</v>
      </c>
      <c r="G230" s="49"/>
      <c r="H230" s="141"/>
    </row>
    <row r="231" spans="1:8" ht="8.65" hidden="1" customHeight="1" x14ac:dyDescent="0.25">
      <c r="A231" s="164" t="s">
        <v>341</v>
      </c>
      <c r="B231" s="179" t="s">
        <v>342</v>
      </c>
      <c r="C231" s="180"/>
      <c r="D231" s="30" t="s">
        <v>11</v>
      </c>
      <c r="E231" s="153">
        <v>108599.78</v>
      </c>
      <c r="F231" s="40">
        <v>108491</v>
      </c>
      <c r="G231" s="49"/>
      <c r="H231" s="141"/>
    </row>
    <row r="232" spans="1:8" ht="8.65" hidden="1" customHeight="1" x14ac:dyDescent="0.25">
      <c r="A232" s="163">
        <v>5.3</v>
      </c>
      <c r="B232" s="183" t="s">
        <v>343</v>
      </c>
      <c r="C232" s="184"/>
      <c r="D232" s="30"/>
      <c r="E232" s="154"/>
      <c r="F232" s="44"/>
      <c r="G232" s="49"/>
      <c r="H232" s="141"/>
    </row>
    <row r="233" spans="1:8" ht="8.65" hidden="1" customHeight="1" x14ac:dyDescent="0.25">
      <c r="A233" s="164" t="s">
        <v>344</v>
      </c>
      <c r="B233" s="179" t="s">
        <v>345</v>
      </c>
      <c r="C233" s="180"/>
      <c r="D233" s="30" t="s">
        <v>89</v>
      </c>
      <c r="E233" s="153">
        <v>46648.05</v>
      </c>
      <c r="F233" s="40">
        <v>46601</v>
      </c>
      <c r="G233" s="49"/>
      <c r="H233" s="141"/>
    </row>
    <row r="234" spans="1:8" ht="8.65" hidden="1" customHeight="1" x14ac:dyDescent="0.25">
      <c r="A234" s="164" t="s">
        <v>346</v>
      </c>
      <c r="B234" s="179" t="s">
        <v>347</v>
      </c>
      <c r="C234" s="180"/>
      <c r="D234" s="30" t="s">
        <v>89</v>
      </c>
      <c r="E234" s="153">
        <v>42607.92</v>
      </c>
      <c r="F234" s="40">
        <v>42565</v>
      </c>
      <c r="G234" s="49"/>
      <c r="H234" s="141"/>
    </row>
    <row r="235" spans="1:8" ht="8.65" hidden="1" customHeight="1" x14ac:dyDescent="0.25">
      <c r="A235" s="164" t="s">
        <v>348</v>
      </c>
      <c r="B235" s="179" t="s">
        <v>349</v>
      </c>
      <c r="C235" s="180"/>
      <c r="D235" s="30" t="s">
        <v>89</v>
      </c>
      <c r="E235" s="153">
        <v>30374.28</v>
      </c>
      <c r="F235" s="40">
        <v>30344</v>
      </c>
      <c r="G235" s="49"/>
      <c r="H235" s="141"/>
    </row>
    <row r="236" spans="1:8" ht="8.65" hidden="1" customHeight="1" x14ac:dyDescent="0.25">
      <c r="A236" s="164" t="s">
        <v>350</v>
      </c>
      <c r="B236" s="179" t="s">
        <v>351</v>
      </c>
      <c r="C236" s="180"/>
      <c r="D236" s="30" t="s">
        <v>89</v>
      </c>
      <c r="E236" s="153">
        <v>30582.91</v>
      </c>
      <c r="F236" s="40">
        <v>30552</v>
      </c>
      <c r="G236" s="49"/>
      <c r="H236" s="141"/>
    </row>
    <row r="237" spans="1:8" ht="8.65" hidden="1" customHeight="1" x14ac:dyDescent="0.25">
      <c r="A237" s="164" t="s">
        <v>352</v>
      </c>
      <c r="B237" s="179" t="s">
        <v>353</v>
      </c>
      <c r="C237" s="180"/>
      <c r="D237" s="30" t="s">
        <v>89</v>
      </c>
      <c r="E237" s="153">
        <v>43918.080000000002</v>
      </c>
      <c r="F237" s="40">
        <v>43874</v>
      </c>
      <c r="G237" s="49"/>
      <c r="H237" s="141"/>
    </row>
    <row r="238" spans="1:8" ht="8.65" hidden="1" customHeight="1" x14ac:dyDescent="0.25">
      <c r="A238" s="164" t="s">
        <v>354</v>
      </c>
      <c r="B238" s="179" t="s">
        <v>355</v>
      </c>
      <c r="C238" s="180"/>
      <c r="D238" s="30" t="s">
        <v>89</v>
      </c>
      <c r="E238" s="153">
        <v>42154.91</v>
      </c>
      <c r="F238" s="40">
        <v>42113</v>
      </c>
      <c r="G238" s="49"/>
      <c r="H238" s="141"/>
    </row>
    <row r="239" spans="1:8" ht="8.65" hidden="1" customHeight="1" x14ac:dyDescent="0.25">
      <c r="A239" s="164" t="s">
        <v>356</v>
      </c>
      <c r="B239" s="179" t="s">
        <v>357</v>
      </c>
      <c r="C239" s="180"/>
      <c r="D239" s="30" t="s">
        <v>89</v>
      </c>
      <c r="E239" s="153">
        <v>39831.449999999997</v>
      </c>
      <c r="F239" s="40">
        <v>39792</v>
      </c>
      <c r="G239" s="49"/>
      <c r="H239" s="141"/>
    </row>
    <row r="240" spans="1:8" ht="8.65" hidden="1" customHeight="1" x14ac:dyDescent="0.25">
      <c r="A240" s="163">
        <v>5.4</v>
      </c>
      <c r="B240" s="183" t="s">
        <v>358</v>
      </c>
      <c r="C240" s="184"/>
      <c r="D240" s="30"/>
      <c r="E240" s="154"/>
      <c r="F240" s="40"/>
      <c r="G240" s="49"/>
      <c r="H240" s="141"/>
    </row>
    <row r="241" spans="1:8" ht="17.45" hidden="1" customHeight="1" x14ac:dyDescent="0.25">
      <c r="A241" s="164" t="s">
        <v>359</v>
      </c>
      <c r="B241" s="179" t="s">
        <v>1701</v>
      </c>
      <c r="C241" s="180"/>
      <c r="D241" s="30" t="s">
        <v>360</v>
      </c>
      <c r="E241" s="153">
        <v>708.12</v>
      </c>
      <c r="F241" s="40">
        <v>707</v>
      </c>
      <c r="G241" s="49"/>
      <c r="H241" s="141"/>
    </row>
    <row r="242" spans="1:8" ht="17.45" hidden="1" customHeight="1" x14ac:dyDescent="0.25">
      <c r="A242" s="164" t="s">
        <v>361</v>
      </c>
      <c r="B242" s="179" t="s">
        <v>1702</v>
      </c>
      <c r="C242" s="180"/>
      <c r="D242" s="30" t="s">
        <v>360</v>
      </c>
      <c r="E242" s="153">
        <v>721.24</v>
      </c>
      <c r="F242" s="40">
        <v>721</v>
      </c>
      <c r="G242" s="49"/>
      <c r="H242" s="141"/>
    </row>
    <row r="243" spans="1:8" ht="17.45" hidden="1" customHeight="1" x14ac:dyDescent="0.25">
      <c r="A243" s="164" t="s">
        <v>362</v>
      </c>
      <c r="B243" s="179" t="s">
        <v>1703</v>
      </c>
      <c r="C243" s="180"/>
      <c r="D243" s="30" t="s">
        <v>360</v>
      </c>
      <c r="E243" s="153">
        <v>724.82</v>
      </c>
      <c r="F243" s="40">
        <v>724</v>
      </c>
      <c r="G243" s="49"/>
      <c r="H243" s="141"/>
    </row>
    <row r="244" spans="1:8" ht="17.45" hidden="1" customHeight="1" x14ac:dyDescent="0.25">
      <c r="A244" s="164" t="s">
        <v>363</v>
      </c>
      <c r="B244" s="179" t="s">
        <v>1704</v>
      </c>
      <c r="C244" s="180"/>
      <c r="D244" s="30" t="s">
        <v>360</v>
      </c>
      <c r="E244" s="153">
        <v>858.33</v>
      </c>
      <c r="F244" s="40">
        <v>857</v>
      </c>
      <c r="G244" s="49"/>
      <c r="H244" s="141"/>
    </row>
    <row r="245" spans="1:8" ht="17.45" hidden="1" customHeight="1" x14ac:dyDescent="0.25">
      <c r="A245" s="164" t="s">
        <v>364</v>
      </c>
      <c r="B245" s="179" t="s">
        <v>1705</v>
      </c>
      <c r="C245" s="180"/>
      <c r="D245" s="30" t="s">
        <v>360</v>
      </c>
      <c r="E245" s="153">
        <v>973.97</v>
      </c>
      <c r="F245" s="40">
        <v>973</v>
      </c>
      <c r="G245" s="49"/>
      <c r="H245" s="141"/>
    </row>
    <row r="246" spans="1:8" ht="17.45" hidden="1" customHeight="1" x14ac:dyDescent="0.25">
      <c r="A246" s="164" t="s">
        <v>365</v>
      </c>
      <c r="B246" s="179" t="s">
        <v>1706</v>
      </c>
      <c r="C246" s="180"/>
      <c r="D246" s="30" t="s">
        <v>360</v>
      </c>
      <c r="E246" s="153">
        <v>1151.5999999999999</v>
      </c>
      <c r="F246" s="40">
        <v>1150</v>
      </c>
      <c r="G246" s="49"/>
      <c r="H246" s="141"/>
    </row>
    <row r="247" spans="1:8" ht="8.65" hidden="1" customHeight="1" x14ac:dyDescent="0.25">
      <c r="A247" s="164" t="s">
        <v>366</v>
      </c>
      <c r="B247" s="179" t="s">
        <v>367</v>
      </c>
      <c r="C247" s="180"/>
      <c r="D247" s="30" t="s">
        <v>11</v>
      </c>
      <c r="E247" s="153">
        <v>27526.39</v>
      </c>
      <c r="F247" s="40">
        <v>27499</v>
      </c>
      <c r="G247" s="49"/>
      <c r="H247" s="141"/>
    </row>
    <row r="248" spans="1:8" ht="8.65" hidden="1" customHeight="1" x14ac:dyDescent="0.25">
      <c r="A248" s="164" t="s">
        <v>368</v>
      </c>
      <c r="B248" s="179" t="s">
        <v>369</v>
      </c>
      <c r="C248" s="180"/>
      <c r="D248" s="30" t="s">
        <v>89</v>
      </c>
      <c r="E248" s="153">
        <v>7425.16</v>
      </c>
      <c r="F248" s="40">
        <v>7418</v>
      </c>
      <c r="G248" s="49"/>
      <c r="H248" s="141"/>
    </row>
    <row r="249" spans="1:8" ht="8.65" hidden="1" customHeight="1" x14ac:dyDescent="0.25">
      <c r="A249" s="164" t="s">
        <v>370</v>
      </c>
      <c r="B249" s="179" t="s">
        <v>371</v>
      </c>
      <c r="C249" s="180"/>
      <c r="D249" s="30" t="s">
        <v>11</v>
      </c>
      <c r="E249" s="153">
        <v>13073.08</v>
      </c>
      <c r="F249" s="40">
        <v>13060</v>
      </c>
      <c r="G249" s="49"/>
      <c r="H249" s="141"/>
    </row>
    <row r="250" spans="1:8" ht="8.65" hidden="1" customHeight="1" x14ac:dyDescent="0.25">
      <c r="A250" s="163" t="s">
        <v>372</v>
      </c>
      <c r="B250" s="183" t="s">
        <v>373</v>
      </c>
      <c r="C250" s="184"/>
      <c r="D250" s="30"/>
      <c r="E250" s="154"/>
      <c r="F250" s="40"/>
      <c r="G250" s="49"/>
      <c r="H250" s="141"/>
    </row>
    <row r="251" spans="1:8" ht="8.65" hidden="1" customHeight="1" x14ac:dyDescent="0.25">
      <c r="A251" s="164" t="s">
        <v>374</v>
      </c>
      <c r="B251" s="179" t="s">
        <v>375</v>
      </c>
      <c r="C251" s="180"/>
      <c r="D251" s="30" t="s">
        <v>89</v>
      </c>
      <c r="E251" s="153">
        <v>49806.01</v>
      </c>
      <c r="F251" s="40">
        <v>49756</v>
      </c>
      <c r="G251" s="49"/>
      <c r="H251" s="141"/>
    </row>
    <row r="252" spans="1:8" ht="8.65" hidden="1" customHeight="1" x14ac:dyDescent="0.25">
      <c r="A252" s="164" t="s">
        <v>376</v>
      </c>
      <c r="B252" s="179" t="s">
        <v>377</v>
      </c>
      <c r="C252" s="180"/>
      <c r="D252" s="30" t="s">
        <v>89</v>
      </c>
      <c r="E252" s="153">
        <v>37450.83</v>
      </c>
      <c r="F252" s="40">
        <v>37413</v>
      </c>
      <c r="G252" s="49"/>
      <c r="H252" s="141"/>
    </row>
    <row r="253" spans="1:8" ht="17.45" hidden="1" customHeight="1" x14ac:dyDescent="0.25">
      <c r="A253" s="164" t="s">
        <v>378</v>
      </c>
      <c r="B253" s="179" t="s">
        <v>1707</v>
      </c>
      <c r="C253" s="180"/>
      <c r="D253" s="30" t="s">
        <v>11</v>
      </c>
      <c r="E253" s="153">
        <v>105343.78</v>
      </c>
      <c r="F253" s="40">
        <v>105238</v>
      </c>
      <c r="G253" s="49"/>
      <c r="H253" s="141"/>
    </row>
    <row r="254" spans="1:8" ht="8.65" hidden="1" customHeight="1" x14ac:dyDescent="0.25">
      <c r="A254" s="164" t="s">
        <v>379</v>
      </c>
      <c r="B254" s="179" t="s">
        <v>380</v>
      </c>
      <c r="C254" s="180"/>
      <c r="D254" s="30" t="s">
        <v>11</v>
      </c>
      <c r="E254" s="153">
        <v>41859.99</v>
      </c>
      <c r="F254" s="40">
        <v>41818</v>
      </c>
      <c r="G254" s="49"/>
      <c r="H254" s="141"/>
    </row>
    <row r="255" spans="1:8" ht="17.45" hidden="1" customHeight="1" x14ac:dyDescent="0.25">
      <c r="A255" s="164" t="s">
        <v>381</v>
      </c>
      <c r="B255" s="179" t="s">
        <v>1708</v>
      </c>
      <c r="C255" s="180"/>
      <c r="D255" s="30" t="s">
        <v>89</v>
      </c>
      <c r="E255" s="153">
        <v>59537.1</v>
      </c>
      <c r="F255" s="40">
        <v>59478</v>
      </c>
      <c r="G255" s="49"/>
      <c r="H255" s="141"/>
    </row>
    <row r="256" spans="1:8" ht="17.45" hidden="1" customHeight="1" x14ac:dyDescent="0.25">
      <c r="A256" s="164" t="s">
        <v>382</v>
      </c>
      <c r="B256" s="179" t="s">
        <v>1709</v>
      </c>
      <c r="C256" s="180"/>
      <c r="D256" s="30" t="s">
        <v>89</v>
      </c>
      <c r="E256" s="153">
        <v>57097.85</v>
      </c>
      <c r="F256" s="40">
        <v>57041</v>
      </c>
      <c r="G256" s="49"/>
      <c r="H256" s="141"/>
    </row>
    <row r="257" spans="1:8" ht="9.6" hidden="1" customHeight="1" x14ac:dyDescent="0.25">
      <c r="A257" s="166"/>
      <c r="B257" s="28"/>
      <c r="C257" s="28"/>
      <c r="D257" s="30"/>
      <c r="E257" s="20"/>
      <c r="F257" s="20"/>
      <c r="G257" s="49"/>
      <c r="H257" s="141"/>
    </row>
    <row r="258" spans="1:8" ht="6.95" hidden="1" customHeight="1" x14ac:dyDescent="0.25">
      <c r="A258" s="167" t="s">
        <v>1</v>
      </c>
      <c r="B258" s="29"/>
      <c r="C258" s="29"/>
      <c r="D258" s="30"/>
      <c r="E258" s="21"/>
      <c r="F258" s="21"/>
      <c r="G258" s="49"/>
      <c r="H258" s="141"/>
    </row>
    <row r="259" spans="1:8" ht="10.15" hidden="1" customHeight="1" x14ac:dyDescent="0.25">
      <c r="A259" s="168" t="s">
        <v>2</v>
      </c>
      <c r="B259" s="185" t="s">
        <v>3</v>
      </c>
      <c r="C259" s="186"/>
      <c r="D259" s="30" t="s">
        <v>4</v>
      </c>
      <c r="E259" s="152" t="s">
        <v>5</v>
      </c>
      <c r="F259" s="39" t="s">
        <v>6</v>
      </c>
      <c r="G259" s="49"/>
      <c r="H259" s="141"/>
    </row>
    <row r="260" spans="1:8" ht="18.399999999999999" hidden="1" customHeight="1" x14ac:dyDescent="0.25">
      <c r="A260" s="164" t="s">
        <v>383</v>
      </c>
      <c r="B260" s="179" t="s">
        <v>1710</v>
      </c>
      <c r="C260" s="180"/>
      <c r="D260" s="30" t="s">
        <v>89</v>
      </c>
      <c r="E260" s="153">
        <v>73168.92</v>
      </c>
      <c r="F260" s="40">
        <v>73096</v>
      </c>
      <c r="G260" s="49"/>
      <c r="H260" s="141"/>
    </row>
    <row r="261" spans="1:8" ht="17.45" hidden="1" customHeight="1" x14ac:dyDescent="0.25">
      <c r="A261" s="164" t="s">
        <v>384</v>
      </c>
      <c r="B261" s="179" t="s">
        <v>1711</v>
      </c>
      <c r="C261" s="180"/>
      <c r="D261" s="30" t="s">
        <v>89</v>
      </c>
      <c r="E261" s="153">
        <v>60758.66</v>
      </c>
      <c r="F261" s="40">
        <v>60698</v>
      </c>
      <c r="G261" s="49"/>
      <c r="H261" s="141"/>
    </row>
    <row r="262" spans="1:8" ht="8.65" hidden="1" customHeight="1" x14ac:dyDescent="0.25">
      <c r="A262" s="162">
        <v>6</v>
      </c>
      <c r="B262" s="181" t="s">
        <v>385</v>
      </c>
      <c r="C262" s="182"/>
      <c r="D262" s="30"/>
      <c r="E262" s="156"/>
      <c r="F262" s="43"/>
      <c r="G262" s="49"/>
      <c r="H262" s="141"/>
    </row>
    <row r="263" spans="1:8" ht="8.65" hidden="1" customHeight="1" x14ac:dyDescent="0.25">
      <c r="A263" s="163">
        <v>6.1</v>
      </c>
      <c r="B263" s="183" t="s">
        <v>386</v>
      </c>
      <c r="C263" s="184"/>
      <c r="D263" s="30"/>
      <c r="E263" s="154"/>
      <c r="F263" s="41"/>
      <c r="G263" s="49"/>
      <c r="H263" s="141"/>
    </row>
    <row r="264" spans="1:8" ht="17.45" hidden="1" customHeight="1" x14ac:dyDescent="0.25">
      <c r="A264" s="164" t="s">
        <v>387</v>
      </c>
      <c r="B264" s="179" t="s">
        <v>1712</v>
      </c>
      <c r="C264" s="180"/>
      <c r="D264" s="30" t="s">
        <v>89</v>
      </c>
      <c r="E264" s="153">
        <v>87598.23</v>
      </c>
      <c r="F264" s="40">
        <v>87511</v>
      </c>
      <c r="G264" s="49"/>
      <c r="H264" s="141"/>
    </row>
    <row r="265" spans="1:8" ht="17.45" hidden="1" customHeight="1" x14ac:dyDescent="0.25">
      <c r="A265" s="164" t="s">
        <v>388</v>
      </c>
      <c r="B265" s="179" t="s">
        <v>1713</v>
      </c>
      <c r="C265" s="180"/>
      <c r="D265" s="30" t="s">
        <v>11</v>
      </c>
      <c r="E265" s="153">
        <v>91156.44</v>
      </c>
      <c r="F265" s="40">
        <v>91065</v>
      </c>
      <c r="G265" s="49"/>
      <c r="H265" s="141"/>
    </row>
    <row r="266" spans="1:8" ht="8.65" hidden="1" customHeight="1" x14ac:dyDescent="0.25">
      <c r="A266" s="164" t="s">
        <v>389</v>
      </c>
      <c r="B266" s="179" t="s">
        <v>390</v>
      </c>
      <c r="C266" s="180"/>
      <c r="D266" s="30" t="s">
        <v>89</v>
      </c>
      <c r="E266" s="153">
        <v>32623.73</v>
      </c>
      <c r="F266" s="40">
        <v>32591</v>
      </c>
      <c r="G266" s="49"/>
      <c r="H266" s="141"/>
    </row>
    <row r="267" spans="1:8" ht="8.65" hidden="1" customHeight="1" x14ac:dyDescent="0.25">
      <c r="A267" s="164" t="s">
        <v>391</v>
      </c>
      <c r="B267" s="179" t="s">
        <v>392</v>
      </c>
      <c r="C267" s="180"/>
      <c r="D267" s="30" t="s">
        <v>89</v>
      </c>
      <c r="E267" s="153">
        <v>62950.64</v>
      </c>
      <c r="F267" s="40">
        <v>62888</v>
      </c>
      <c r="G267" s="49"/>
      <c r="H267" s="141"/>
    </row>
    <row r="268" spans="1:8" ht="8.65" hidden="1" customHeight="1" x14ac:dyDescent="0.25">
      <c r="A268" s="164" t="s">
        <v>393</v>
      </c>
      <c r="B268" s="179" t="s">
        <v>394</v>
      </c>
      <c r="C268" s="180"/>
      <c r="D268" s="30" t="s">
        <v>89</v>
      </c>
      <c r="E268" s="153">
        <v>49942.82</v>
      </c>
      <c r="F268" s="40">
        <v>49893</v>
      </c>
      <c r="G268" s="49"/>
      <c r="H268" s="141"/>
    </row>
    <row r="269" spans="1:8" ht="8.65" hidden="1" customHeight="1" x14ac:dyDescent="0.25">
      <c r="A269" s="164" t="s">
        <v>395</v>
      </c>
      <c r="B269" s="179" t="s">
        <v>396</v>
      </c>
      <c r="C269" s="180"/>
      <c r="D269" s="30" t="s">
        <v>89</v>
      </c>
      <c r="E269" s="153">
        <v>73344.100000000006</v>
      </c>
      <c r="F269" s="40">
        <v>73271</v>
      </c>
      <c r="G269" s="49"/>
      <c r="H269" s="141"/>
    </row>
    <row r="270" spans="1:8" ht="8.65" hidden="1" customHeight="1" x14ac:dyDescent="0.25">
      <c r="A270" s="164" t="s">
        <v>397</v>
      </c>
      <c r="B270" s="179" t="s">
        <v>398</v>
      </c>
      <c r="C270" s="180"/>
      <c r="D270" s="30" t="s">
        <v>89</v>
      </c>
      <c r="E270" s="153">
        <v>117739.38</v>
      </c>
      <c r="F270" s="40">
        <v>117622</v>
      </c>
      <c r="G270" s="49"/>
      <c r="H270" s="141"/>
    </row>
    <row r="271" spans="1:8" ht="8.65" hidden="1" customHeight="1" x14ac:dyDescent="0.25">
      <c r="A271" s="164" t="s">
        <v>399</v>
      </c>
      <c r="B271" s="179" t="s">
        <v>400</v>
      </c>
      <c r="C271" s="180"/>
      <c r="D271" s="30" t="s">
        <v>89</v>
      </c>
      <c r="E271" s="153">
        <v>91196.6</v>
      </c>
      <c r="F271" s="40">
        <v>91105</v>
      </c>
      <c r="G271" s="49"/>
      <c r="H271" s="141"/>
    </row>
    <row r="272" spans="1:8" ht="8.65" hidden="1" customHeight="1" x14ac:dyDescent="0.25">
      <c r="A272" s="164" t="s">
        <v>401</v>
      </c>
      <c r="B272" s="179" t="s">
        <v>402</v>
      </c>
      <c r="C272" s="180"/>
      <c r="D272" s="30" t="s">
        <v>89</v>
      </c>
      <c r="E272" s="153">
        <v>74390.41</v>
      </c>
      <c r="F272" s="40">
        <v>74316</v>
      </c>
      <c r="G272" s="49"/>
      <c r="H272" s="141"/>
    </row>
    <row r="273" spans="1:8" ht="8.65" hidden="1" customHeight="1" x14ac:dyDescent="0.25">
      <c r="A273" s="164" t="s">
        <v>403</v>
      </c>
      <c r="B273" s="179" t="s">
        <v>404</v>
      </c>
      <c r="C273" s="180"/>
      <c r="D273" s="30" t="s">
        <v>89</v>
      </c>
      <c r="E273" s="153">
        <v>121414.31</v>
      </c>
      <c r="F273" s="40">
        <v>121293</v>
      </c>
      <c r="G273" s="49"/>
      <c r="H273" s="141"/>
    </row>
    <row r="274" spans="1:8" ht="8.65" hidden="1" customHeight="1" x14ac:dyDescent="0.25">
      <c r="A274" s="164" t="s">
        <v>405</v>
      </c>
      <c r="B274" s="179" t="s">
        <v>406</v>
      </c>
      <c r="C274" s="180"/>
      <c r="D274" s="30" t="s">
        <v>89</v>
      </c>
      <c r="E274" s="153">
        <v>55151.47</v>
      </c>
      <c r="F274" s="40">
        <v>55096</v>
      </c>
      <c r="G274" s="49"/>
      <c r="H274" s="141"/>
    </row>
    <row r="275" spans="1:8" ht="8.65" hidden="1" customHeight="1" x14ac:dyDescent="0.25">
      <c r="A275" s="163">
        <v>6.2</v>
      </c>
      <c r="B275" s="183" t="s">
        <v>407</v>
      </c>
      <c r="C275" s="184"/>
      <c r="D275" s="30"/>
      <c r="E275" s="154"/>
      <c r="F275" s="40"/>
      <c r="G275" s="49"/>
      <c r="H275" s="141"/>
    </row>
    <row r="276" spans="1:8" ht="17.45" hidden="1" customHeight="1" x14ac:dyDescent="0.25">
      <c r="A276" s="164" t="s">
        <v>408</v>
      </c>
      <c r="B276" s="179" t="s">
        <v>1714</v>
      </c>
      <c r="C276" s="180"/>
      <c r="D276" s="30" t="s">
        <v>89</v>
      </c>
      <c r="E276" s="153">
        <v>49263.81</v>
      </c>
      <c r="F276" s="40">
        <v>49215</v>
      </c>
      <c r="G276" s="49"/>
      <c r="H276" s="141"/>
    </row>
    <row r="277" spans="1:8" ht="17.45" hidden="1" customHeight="1" x14ac:dyDescent="0.25">
      <c r="A277" s="164" t="s">
        <v>409</v>
      </c>
      <c r="B277" s="179" t="s">
        <v>1715</v>
      </c>
      <c r="C277" s="180"/>
      <c r="D277" s="30" t="s">
        <v>4</v>
      </c>
      <c r="E277" s="153">
        <v>1284139.82</v>
      </c>
      <c r="F277" s="40">
        <v>1282856</v>
      </c>
      <c r="G277" s="49"/>
      <c r="H277" s="141"/>
    </row>
    <row r="278" spans="1:8" ht="8.65" hidden="1" customHeight="1" x14ac:dyDescent="0.25">
      <c r="A278" s="164" t="s">
        <v>410</v>
      </c>
      <c r="B278" s="179" t="s">
        <v>411</v>
      </c>
      <c r="C278" s="180"/>
      <c r="D278" s="30" t="s">
        <v>4</v>
      </c>
      <c r="E278" s="153">
        <v>667429.14</v>
      </c>
      <c r="F278" s="40">
        <v>666762</v>
      </c>
      <c r="G278" s="49"/>
      <c r="H278" s="141"/>
    </row>
    <row r="279" spans="1:8" ht="8.65" hidden="1" customHeight="1" x14ac:dyDescent="0.25">
      <c r="A279" s="164" t="s">
        <v>412</v>
      </c>
      <c r="B279" s="179" t="s">
        <v>413</v>
      </c>
      <c r="C279" s="180"/>
      <c r="D279" s="30" t="s">
        <v>89</v>
      </c>
      <c r="E279" s="153">
        <v>57093.1</v>
      </c>
      <c r="F279" s="40">
        <v>57036</v>
      </c>
      <c r="G279" s="49"/>
      <c r="H279" s="141"/>
    </row>
    <row r="280" spans="1:8" ht="8.65" hidden="1" customHeight="1" x14ac:dyDescent="0.25">
      <c r="A280" s="164" t="s">
        <v>414</v>
      </c>
      <c r="B280" s="179" t="s">
        <v>415</v>
      </c>
      <c r="C280" s="180"/>
      <c r="D280" s="30" t="s">
        <v>89</v>
      </c>
      <c r="E280" s="153">
        <v>75332.17</v>
      </c>
      <c r="F280" s="40">
        <v>75257</v>
      </c>
      <c r="G280" s="49"/>
      <c r="H280" s="141"/>
    </row>
    <row r="281" spans="1:8" ht="8.65" hidden="1" customHeight="1" x14ac:dyDescent="0.25">
      <c r="A281" s="162">
        <v>7</v>
      </c>
      <c r="B281" s="181" t="s">
        <v>416</v>
      </c>
      <c r="C281" s="182"/>
      <c r="D281" s="30"/>
      <c r="E281" s="156"/>
      <c r="F281" s="43"/>
      <c r="G281" s="49"/>
      <c r="H281" s="141"/>
    </row>
    <row r="282" spans="1:8" ht="8.65" hidden="1" customHeight="1" x14ac:dyDescent="0.25">
      <c r="A282" s="163">
        <v>7.1</v>
      </c>
      <c r="B282" s="183" t="s">
        <v>417</v>
      </c>
      <c r="C282" s="184"/>
      <c r="D282" s="30"/>
      <c r="E282" s="154"/>
      <c r="F282" s="40"/>
      <c r="G282" s="49"/>
      <c r="H282" s="141"/>
    </row>
    <row r="283" spans="1:8" ht="8.65" hidden="1" customHeight="1" x14ac:dyDescent="0.25">
      <c r="A283" s="164" t="s">
        <v>418</v>
      </c>
      <c r="B283" s="179" t="s">
        <v>419</v>
      </c>
      <c r="C283" s="180"/>
      <c r="D283" s="30" t="s">
        <v>4</v>
      </c>
      <c r="E283" s="153">
        <v>567417.16</v>
      </c>
      <c r="F283" s="40">
        <v>566850</v>
      </c>
      <c r="G283" s="49"/>
      <c r="H283" s="141"/>
    </row>
    <row r="284" spans="1:8" ht="8.65" hidden="1" customHeight="1" x14ac:dyDescent="0.25">
      <c r="A284" s="164" t="s">
        <v>420</v>
      </c>
      <c r="B284" s="179" t="s">
        <v>421</v>
      </c>
      <c r="C284" s="180"/>
      <c r="D284" s="30" t="s">
        <v>4</v>
      </c>
      <c r="E284" s="153">
        <v>212167.41</v>
      </c>
      <c r="F284" s="40">
        <v>211955</v>
      </c>
      <c r="G284" s="49"/>
      <c r="H284" s="141"/>
    </row>
    <row r="285" spans="1:8" ht="8.65" hidden="1" customHeight="1" x14ac:dyDescent="0.25">
      <c r="A285" s="164" t="s">
        <v>422</v>
      </c>
      <c r="B285" s="179" t="s">
        <v>423</v>
      </c>
      <c r="C285" s="180"/>
      <c r="D285" s="30" t="s">
        <v>4</v>
      </c>
      <c r="E285" s="153">
        <v>510250.94</v>
      </c>
      <c r="F285" s="40">
        <v>509741</v>
      </c>
      <c r="G285" s="49"/>
      <c r="H285" s="141"/>
    </row>
    <row r="286" spans="1:8" ht="8.65" hidden="1" customHeight="1" x14ac:dyDescent="0.25">
      <c r="A286" s="164" t="s">
        <v>424</v>
      </c>
      <c r="B286" s="179" t="s">
        <v>425</v>
      </c>
      <c r="C286" s="180"/>
      <c r="D286" s="30" t="s">
        <v>89</v>
      </c>
      <c r="E286" s="153">
        <v>29818.16</v>
      </c>
      <c r="F286" s="40">
        <v>29788</v>
      </c>
      <c r="G286" s="49"/>
      <c r="H286" s="141"/>
    </row>
    <row r="287" spans="1:8" ht="8.65" hidden="1" customHeight="1" x14ac:dyDescent="0.25">
      <c r="A287" s="164" t="s">
        <v>426</v>
      </c>
      <c r="B287" s="179" t="s">
        <v>427</v>
      </c>
      <c r="C287" s="180"/>
      <c r="D287" s="30" t="s">
        <v>4</v>
      </c>
      <c r="E287" s="153">
        <v>368979.17</v>
      </c>
      <c r="F287" s="40">
        <v>368610</v>
      </c>
      <c r="G287" s="49"/>
      <c r="H287" s="141"/>
    </row>
    <row r="288" spans="1:8" ht="8.65" hidden="1" customHeight="1" x14ac:dyDescent="0.25">
      <c r="A288" s="163">
        <v>7.2</v>
      </c>
      <c r="B288" s="183" t="s">
        <v>428</v>
      </c>
      <c r="C288" s="184"/>
      <c r="D288" s="30"/>
      <c r="E288" s="154"/>
      <c r="F288" s="40"/>
      <c r="G288" s="49"/>
      <c r="H288" s="141"/>
    </row>
    <row r="289" spans="1:8" ht="8.65" hidden="1" customHeight="1" x14ac:dyDescent="0.25">
      <c r="A289" s="164" t="s">
        <v>429</v>
      </c>
      <c r="B289" s="179" t="s">
        <v>430</v>
      </c>
      <c r="C289" s="180"/>
      <c r="D289" s="30" t="s">
        <v>4</v>
      </c>
      <c r="E289" s="153">
        <v>425585.15</v>
      </c>
      <c r="F289" s="40">
        <v>425160</v>
      </c>
      <c r="G289" s="49"/>
      <c r="H289" s="141"/>
    </row>
    <row r="290" spans="1:8" ht="8.65" hidden="1" customHeight="1" x14ac:dyDescent="0.25">
      <c r="A290" s="164" t="s">
        <v>431</v>
      </c>
      <c r="B290" s="179" t="s">
        <v>432</v>
      </c>
      <c r="C290" s="180"/>
      <c r="D290" s="30" t="s">
        <v>4</v>
      </c>
      <c r="E290" s="153">
        <v>523906.51</v>
      </c>
      <c r="F290" s="40">
        <v>523383</v>
      </c>
      <c r="G290" s="49"/>
      <c r="H290" s="141"/>
    </row>
    <row r="291" spans="1:8" ht="8.65" hidden="1" customHeight="1" x14ac:dyDescent="0.25">
      <c r="A291" s="163">
        <v>7.3</v>
      </c>
      <c r="B291" s="183" t="s">
        <v>433</v>
      </c>
      <c r="C291" s="184"/>
      <c r="D291" s="30"/>
      <c r="E291" s="154"/>
      <c r="F291" s="40"/>
      <c r="G291" s="49"/>
      <c r="H291" s="141"/>
    </row>
    <row r="292" spans="1:8" ht="8.65" hidden="1" customHeight="1" x14ac:dyDescent="0.25">
      <c r="A292" s="164" t="s">
        <v>434</v>
      </c>
      <c r="B292" s="179" t="s">
        <v>435</v>
      </c>
      <c r="C292" s="180"/>
      <c r="D292" s="30" t="s">
        <v>89</v>
      </c>
      <c r="E292" s="153">
        <v>8427.24</v>
      </c>
      <c r="F292" s="40">
        <v>8419</v>
      </c>
      <c r="G292" s="49"/>
      <c r="H292" s="141"/>
    </row>
    <row r="293" spans="1:8" ht="8.65" hidden="1" customHeight="1" x14ac:dyDescent="0.25">
      <c r="A293" s="164" t="s">
        <v>436</v>
      </c>
      <c r="B293" s="179" t="s">
        <v>437</v>
      </c>
      <c r="C293" s="180"/>
      <c r="D293" s="30" t="s">
        <v>89</v>
      </c>
      <c r="E293" s="153">
        <v>13289.27</v>
      </c>
      <c r="F293" s="40">
        <v>13276</v>
      </c>
      <c r="G293" s="49"/>
      <c r="H293" s="141"/>
    </row>
    <row r="294" spans="1:8" ht="8.65" hidden="1" customHeight="1" x14ac:dyDescent="0.25">
      <c r="A294" s="164" t="s">
        <v>438</v>
      </c>
      <c r="B294" s="179" t="s">
        <v>439</v>
      </c>
      <c r="C294" s="180"/>
      <c r="D294" s="30" t="s">
        <v>89</v>
      </c>
      <c r="E294" s="153">
        <v>22528.1</v>
      </c>
      <c r="F294" s="40">
        <v>22506</v>
      </c>
      <c r="G294" s="49"/>
      <c r="H294" s="141"/>
    </row>
    <row r="295" spans="1:8" ht="8.65" hidden="1" customHeight="1" x14ac:dyDescent="0.25">
      <c r="A295" s="164" t="s">
        <v>440</v>
      </c>
      <c r="B295" s="179" t="s">
        <v>441</v>
      </c>
      <c r="C295" s="180"/>
      <c r="D295" s="30" t="s">
        <v>89</v>
      </c>
      <c r="E295" s="153">
        <v>20357.419999999998</v>
      </c>
      <c r="F295" s="40">
        <v>20337</v>
      </c>
      <c r="G295" s="49"/>
      <c r="H295" s="141"/>
    </row>
    <row r="296" spans="1:8" ht="8.65" hidden="1" customHeight="1" x14ac:dyDescent="0.25">
      <c r="A296" s="164" t="s">
        <v>442</v>
      </c>
      <c r="B296" s="179" t="s">
        <v>443</v>
      </c>
      <c r="C296" s="180"/>
      <c r="D296" s="30" t="s">
        <v>89</v>
      </c>
      <c r="E296" s="153">
        <v>30020.29</v>
      </c>
      <c r="F296" s="40">
        <v>29990</v>
      </c>
      <c r="G296" s="49"/>
      <c r="H296" s="141"/>
    </row>
    <row r="297" spans="1:8" ht="8.65" hidden="1" customHeight="1" x14ac:dyDescent="0.25">
      <c r="A297" s="164" t="s">
        <v>444</v>
      </c>
      <c r="B297" s="179" t="s">
        <v>445</v>
      </c>
      <c r="C297" s="180"/>
      <c r="D297" s="30" t="s">
        <v>89</v>
      </c>
      <c r="E297" s="153">
        <v>42672.959999999999</v>
      </c>
      <c r="F297" s="40">
        <v>42630</v>
      </c>
      <c r="G297" s="49"/>
      <c r="H297" s="141"/>
    </row>
    <row r="298" spans="1:8" ht="8.65" hidden="1" customHeight="1" x14ac:dyDescent="0.25">
      <c r="A298" s="164" t="s">
        <v>446</v>
      </c>
      <c r="B298" s="179" t="s">
        <v>447</v>
      </c>
      <c r="C298" s="180"/>
      <c r="D298" s="30" t="s">
        <v>89</v>
      </c>
      <c r="E298" s="153">
        <v>54258.53</v>
      </c>
      <c r="F298" s="40">
        <v>54204</v>
      </c>
      <c r="G298" s="49"/>
      <c r="H298" s="141"/>
    </row>
    <row r="299" spans="1:8" ht="8.65" hidden="1" customHeight="1" x14ac:dyDescent="0.25">
      <c r="A299" s="164" t="s">
        <v>448</v>
      </c>
      <c r="B299" s="179" t="s">
        <v>449</v>
      </c>
      <c r="C299" s="180"/>
      <c r="D299" s="30" t="s">
        <v>89</v>
      </c>
      <c r="E299" s="153">
        <v>65285.45</v>
      </c>
      <c r="F299" s="40">
        <v>65220</v>
      </c>
      <c r="G299" s="49"/>
      <c r="H299" s="141"/>
    </row>
    <row r="300" spans="1:8" ht="8.65" hidden="1" customHeight="1" x14ac:dyDescent="0.25">
      <c r="A300" s="164" t="s">
        <v>450</v>
      </c>
      <c r="B300" s="179" t="s">
        <v>451</v>
      </c>
      <c r="C300" s="180"/>
      <c r="D300" s="30" t="s">
        <v>89</v>
      </c>
      <c r="E300" s="153">
        <v>101011.71</v>
      </c>
      <c r="F300" s="40">
        <v>100911</v>
      </c>
      <c r="G300" s="49"/>
      <c r="H300" s="141"/>
    </row>
    <row r="301" spans="1:8" ht="8.65" hidden="1" customHeight="1" x14ac:dyDescent="0.25">
      <c r="A301" s="164" t="s">
        <v>452</v>
      </c>
      <c r="B301" s="179" t="s">
        <v>453</v>
      </c>
      <c r="C301" s="180"/>
      <c r="D301" s="30" t="s">
        <v>89</v>
      </c>
      <c r="E301" s="153">
        <v>35761.67</v>
      </c>
      <c r="F301" s="40">
        <v>35726</v>
      </c>
      <c r="G301" s="49"/>
      <c r="H301" s="141"/>
    </row>
    <row r="302" spans="1:8" ht="8.65" hidden="1" customHeight="1" x14ac:dyDescent="0.25">
      <c r="A302" s="164" t="s">
        <v>454</v>
      </c>
      <c r="B302" s="179" t="s">
        <v>455</v>
      </c>
      <c r="C302" s="180"/>
      <c r="D302" s="30" t="s">
        <v>89</v>
      </c>
      <c r="E302" s="153">
        <v>38044.6</v>
      </c>
      <c r="F302" s="40">
        <v>38007</v>
      </c>
      <c r="G302" s="49"/>
      <c r="H302" s="141"/>
    </row>
    <row r="303" spans="1:8" ht="8.65" hidden="1" customHeight="1" x14ac:dyDescent="0.25">
      <c r="A303" s="164" t="s">
        <v>456</v>
      </c>
      <c r="B303" s="179" t="s">
        <v>457</v>
      </c>
      <c r="C303" s="180"/>
      <c r="D303" s="30" t="s">
        <v>89</v>
      </c>
      <c r="E303" s="153">
        <v>41007.449999999997</v>
      </c>
      <c r="F303" s="40">
        <v>40966</v>
      </c>
      <c r="G303" s="49"/>
      <c r="H303" s="141"/>
    </row>
    <row r="304" spans="1:8" ht="8.65" hidden="1" customHeight="1" x14ac:dyDescent="0.25">
      <c r="A304" s="164" t="s">
        <v>458</v>
      </c>
      <c r="B304" s="179" t="s">
        <v>459</v>
      </c>
      <c r="C304" s="180"/>
      <c r="D304" s="30" t="s">
        <v>89</v>
      </c>
      <c r="E304" s="153">
        <v>54276.78</v>
      </c>
      <c r="F304" s="40">
        <v>54223</v>
      </c>
      <c r="G304" s="49"/>
      <c r="H304" s="141"/>
    </row>
    <row r="305" spans="1:8" ht="8.65" hidden="1" customHeight="1" x14ac:dyDescent="0.25">
      <c r="A305" s="164" t="s">
        <v>460</v>
      </c>
      <c r="B305" s="179" t="s">
        <v>461</v>
      </c>
      <c r="C305" s="180"/>
      <c r="D305" s="30" t="s">
        <v>89</v>
      </c>
      <c r="E305" s="153">
        <v>68939.929999999993</v>
      </c>
      <c r="F305" s="40">
        <v>68871</v>
      </c>
      <c r="G305" s="49"/>
      <c r="H305" s="141"/>
    </row>
    <row r="306" spans="1:8" ht="8.65" hidden="1" customHeight="1" x14ac:dyDescent="0.25">
      <c r="A306" s="164" t="s">
        <v>462</v>
      </c>
      <c r="B306" s="179" t="s">
        <v>463</v>
      </c>
      <c r="C306" s="180"/>
      <c r="D306" s="30" t="s">
        <v>89</v>
      </c>
      <c r="E306" s="153">
        <v>97198.36</v>
      </c>
      <c r="F306" s="40">
        <v>97101</v>
      </c>
      <c r="G306" s="49"/>
      <c r="H306" s="141"/>
    </row>
    <row r="307" spans="1:8" ht="8.65" hidden="1" customHeight="1" x14ac:dyDescent="0.25">
      <c r="A307" s="164" t="s">
        <v>464</v>
      </c>
      <c r="B307" s="179" t="s">
        <v>465</v>
      </c>
      <c r="C307" s="180"/>
      <c r="D307" s="30" t="s">
        <v>89</v>
      </c>
      <c r="E307" s="153">
        <v>114002.05</v>
      </c>
      <c r="F307" s="40">
        <v>113888</v>
      </c>
      <c r="G307" s="49"/>
      <c r="H307" s="141"/>
    </row>
    <row r="308" spans="1:8" ht="8.65" hidden="1" customHeight="1" x14ac:dyDescent="0.25">
      <c r="A308" s="164" t="s">
        <v>466</v>
      </c>
      <c r="B308" s="179" t="s">
        <v>467</v>
      </c>
      <c r="C308" s="180"/>
      <c r="D308" s="30" t="s">
        <v>89</v>
      </c>
      <c r="E308" s="153">
        <v>134787.14000000001</v>
      </c>
      <c r="F308" s="40">
        <v>134652</v>
      </c>
      <c r="G308" s="49"/>
      <c r="H308" s="141"/>
    </row>
    <row r="309" spans="1:8" ht="8.65" hidden="1" customHeight="1" x14ac:dyDescent="0.25">
      <c r="A309" s="164" t="s">
        <v>468</v>
      </c>
      <c r="B309" s="179" t="s">
        <v>469</v>
      </c>
      <c r="C309" s="180"/>
      <c r="D309" s="30" t="s">
        <v>89</v>
      </c>
      <c r="E309" s="153">
        <v>173509.1</v>
      </c>
      <c r="F309" s="40">
        <v>173336</v>
      </c>
      <c r="G309" s="49"/>
      <c r="H309" s="141"/>
    </row>
    <row r="310" spans="1:8" ht="17.45" hidden="1" customHeight="1" x14ac:dyDescent="0.25">
      <c r="A310" s="164" t="s">
        <v>470</v>
      </c>
      <c r="B310" s="179" t="s">
        <v>1716</v>
      </c>
      <c r="C310" s="180"/>
      <c r="D310" s="30" t="s">
        <v>89</v>
      </c>
      <c r="E310" s="153">
        <v>22112.63</v>
      </c>
      <c r="F310" s="40">
        <v>22091</v>
      </c>
      <c r="G310" s="49"/>
      <c r="H310" s="141"/>
    </row>
    <row r="311" spans="1:8" ht="8.65" hidden="1" customHeight="1" x14ac:dyDescent="0.25">
      <c r="A311" s="164" t="s">
        <v>471</v>
      </c>
      <c r="B311" s="179" t="s">
        <v>472</v>
      </c>
      <c r="C311" s="180"/>
      <c r="D311" s="30" t="s">
        <v>4</v>
      </c>
      <c r="E311" s="153">
        <v>64875.78</v>
      </c>
      <c r="F311" s="40">
        <v>64811</v>
      </c>
      <c r="G311" s="49"/>
      <c r="H311" s="141"/>
    </row>
    <row r="312" spans="1:8" ht="8.65" hidden="1" customHeight="1" x14ac:dyDescent="0.25">
      <c r="A312" s="164" t="s">
        <v>473</v>
      </c>
      <c r="B312" s="179" t="s">
        <v>474</v>
      </c>
      <c r="C312" s="180"/>
      <c r="D312" s="30" t="s">
        <v>4</v>
      </c>
      <c r="E312" s="153">
        <v>80880.02</v>
      </c>
      <c r="F312" s="40">
        <v>80799</v>
      </c>
      <c r="G312" s="49"/>
      <c r="H312" s="141"/>
    </row>
    <row r="313" spans="1:8" ht="8.65" hidden="1" customHeight="1" x14ac:dyDescent="0.25">
      <c r="A313" s="164" t="s">
        <v>475</v>
      </c>
      <c r="B313" s="179" t="s">
        <v>476</v>
      </c>
      <c r="C313" s="180"/>
      <c r="D313" s="30" t="s">
        <v>4</v>
      </c>
      <c r="E313" s="153">
        <v>118928.19</v>
      </c>
      <c r="F313" s="40">
        <v>118809</v>
      </c>
      <c r="G313" s="49"/>
      <c r="H313" s="141"/>
    </row>
    <row r="314" spans="1:8" ht="8.65" hidden="1" customHeight="1" x14ac:dyDescent="0.25">
      <c r="A314" s="164" t="s">
        <v>477</v>
      </c>
      <c r="B314" s="179" t="s">
        <v>478</v>
      </c>
      <c r="C314" s="180"/>
      <c r="D314" s="30" t="s">
        <v>4</v>
      </c>
      <c r="E314" s="153">
        <v>146122.94</v>
      </c>
      <c r="F314" s="40">
        <v>145977</v>
      </c>
      <c r="G314" s="49"/>
      <c r="H314" s="141"/>
    </row>
    <row r="315" spans="1:8" ht="8.65" hidden="1" customHeight="1" x14ac:dyDescent="0.25">
      <c r="A315" s="164" t="s">
        <v>479</v>
      </c>
      <c r="B315" s="179" t="s">
        <v>480</v>
      </c>
      <c r="C315" s="180"/>
      <c r="D315" s="30" t="s">
        <v>4</v>
      </c>
      <c r="E315" s="153">
        <v>185649.51</v>
      </c>
      <c r="F315" s="40">
        <v>185464</v>
      </c>
      <c r="G315" s="49"/>
      <c r="H315" s="141"/>
    </row>
    <row r="316" spans="1:8" ht="8.65" hidden="1" customHeight="1" x14ac:dyDescent="0.25">
      <c r="A316" s="164" t="s">
        <v>481</v>
      </c>
      <c r="B316" s="179" t="s">
        <v>482</v>
      </c>
      <c r="C316" s="180"/>
      <c r="D316" s="30" t="s">
        <v>4</v>
      </c>
      <c r="E316" s="153">
        <v>267835.02</v>
      </c>
      <c r="F316" s="40">
        <v>267567</v>
      </c>
      <c r="G316" s="49"/>
      <c r="H316" s="141"/>
    </row>
    <row r="317" spans="1:8" ht="8.65" hidden="1" customHeight="1" x14ac:dyDescent="0.25">
      <c r="A317" s="164" t="s">
        <v>483</v>
      </c>
      <c r="B317" s="179" t="s">
        <v>484</v>
      </c>
      <c r="C317" s="180"/>
      <c r="D317" s="30" t="s">
        <v>4</v>
      </c>
      <c r="E317" s="153">
        <v>299939.93</v>
      </c>
      <c r="F317" s="40">
        <v>299640</v>
      </c>
      <c r="G317" s="49"/>
      <c r="H317" s="141"/>
    </row>
    <row r="318" spans="1:8" ht="8.65" hidden="1" customHeight="1" x14ac:dyDescent="0.25">
      <c r="A318" s="164" t="s">
        <v>485</v>
      </c>
      <c r="B318" s="179" t="s">
        <v>486</v>
      </c>
      <c r="C318" s="180"/>
      <c r="D318" s="30" t="s">
        <v>4</v>
      </c>
      <c r="E318" s="153">
        <v>289989.51</v>
      </c>
      <c r="F318" s="40">
        <v>289700</v>
      </c>
      <c r="G318" s="49"/>
      <c r="H318" s="141"/>
    </row>
    <row r="319" spans="1:8" ht="8.65" hidden="1" customHeight="1" x14ac:dyDescent="0.25">
      <c r="A319" s="164" t="s">
        <v>487</v>
      </c>
      <c r="B319" s="179" t="s">
        <v>488</v>
      </c>
      <c r="C319" s="180"/>
      <c r="D319" s="30" t="s">
        <v>4</v>
      </c>
      <c r="E319" s="153">
        <v>554687.24</v>
      </c>
      <c r="F319" s="40">
        <v>554133</v>
      </c>
      <c r="G319" s="49"/>
      <c r="H319" s="141"/>
    </row>
    <row r="320" spans="1:8" ht="8.65" hidden="1" customHeight="1" x14ac:dyDescent="0.25">
      <c r="A320" s="164" t="s">
        <v>489</v>
      </c>
      <c r="B320" s="179" t="s">
        <v>490</v>
      </c>
      <c r="C320" s="180"/>
      <c r="D320" s="30" t="s">
        <v>4</v>
      </c>
      <c r="E320" s="153">
        <v>874891.53</v>
      </c>
      <c r="F320" s="40">
        <v>874017</v>
      </c>
      <c r="G320" s="49"/>
      <c r="H320" s="141"/>
    </row>
    <row r="321" spans="1:8" ht="8.65" hidden="1" customHeight="1" x14ac:dyDescent="0.25">
      <c r="A321" s="164" t="s">
        <v>491</v>
      </c>
      <c r="B321" s="179" t="s">
        <v>492</v>
      </c>
      <c r="C321" s="180"/>
      <c r="D321" s="30" t="s">
        <v>4</v>
      </c>
      <c r="E321" s="153">
        <v>19311.330000000002</v>
      </c>
      <c r="F321" s="40">
        <v>19292</v>
      </c>
      <c r="G321" s="49"/>
      <c r="H321" s="141"/>
    </row>
    <row r="322" spans="1:8" ht="8.65" hidden="1" customHeight="1" x14ac:dyDescent="0.25">
      <c r="A322" s="164" t="s">
        <v>493</v>
      </c>
      <c r="B322" s="179" t="s">
        <v>494</v>
      </c>
      <c r="C322" s="180"/>
      <c r="D322" s="30" t="s">
        <v>4</v>
      </c>
      <c r="E322" s="153">
        <v>48758.97</v>
      </c>
      <c r="F322" s="40">
        <v>48710</v>
      </c>
      <c r="G322" s="49"/>
      <c r="H322" s="141"/>
    </row>
    <row r="323" spans="1:8" ht="8.65" hidden="1" customHeight="1" x14ac:dyDescent="0.25">
      <c r="A323" s="164" t="s">
        <v>495</v>
      </c>
      <c r="B323" s="179" t="s">
        <v>496</v>
      </c>
      <c r="C323" s="180"/>
      <c r="D323" s="30" t="s">
        <v>4</v>
      </c>
      <c r="E323" s="153">
        <v>103956.75</v>
      </c>
      <c r="F323" s="40">
        <v>103853</v>
      </c>
      <c r="G323" s="49"/>
      <c r="H323" s="141"/>
    </row>
    <row r="324" spans="1:8" ht="8.65" hidden="1" customHeight="1" x14ac:dyDescent="0.25">
      <c r="A324" s="164" t="s">
        <v>497</v>
      </c>
      <c r="B324" s="179" t="s">
        <v>498</v>
      </c>
      <c r="C324" s="180"/>
      <c r="D324" s="30" t="s">
        <v>4</v>
      </c>
      <c r="E324" s="153">
        <v>162810.01999999999</v>
      </c>
      <c r="F324" s="40">
        <v>162647</v>
      </c>
      <c r="G324" s="49"/>
      <c r="H324" s="141"/>
    </row>
    <row r="325" spans="1:8" ht="8.65" hidden="1" customHeight="1" x14ac:dyDescent="0.25">
      <c r="A325" s="164" t="s">
        <v>499</v>
      </c>
      <c r="B325" s="179" t="s">
        <v>500</v>
      </c>
      <c r="C325" s="180"/>
      <c r="D325" s="30" t="s">
        <v>4</v>
      </c>
      <c r="E325" s="153">
        <v>176659.6</v>
      </c>
      <c r="F325" s="40">
        <v>176483</v>
      </c>
      <c r="G325" s="49"/>
      <c r="H325" s="141"/>
    </row>
    <row r="326" spans="1:8" ht="8.65" hidden="1" customHeight="1" x14ac:dyDescent="0.25">
      <c r="A326" s="164" t="s">
        <v>501</v>
      </c>
      <c r="B326" s="179" t="s">
        <v>502</v>
      </c>
      <c r="C326" s="180"/>
      <c r="D326" s="30" t="s">
        <v>4</v>
      </c>
      <c r="E326" s="153">
        <v>193856.86</v>
      </c>
      <c r="F326" s="40">
        <v>193663</v>
      </c>
      <c r="G326" s="49"/>
      <c r="H326" s="141"/>
    </row>
    <row r="327" spans="1:8" ht="8.65" hidden="1" customHeight="1" x14ac:dyDescent="0.25">
      <c r="A327" s="164" t="s">
        <v>503</v>
      </c>
      <c r="B327" s="179" t="s">
        <v>504</v>
      </c>
      <c r="C327" s="180"/>
      <c r="D327" s="30" t="s">
        <v>4</v>
      </c>
      <c r="E327" s="153">
        <v>224446.6</v>
      </c>
      <c r="F327" s="40">
        <v>224222</v>
      </c>
      <c r="G327" s="49"/>
      <c r="H327" s="141"/>
    </row>
    <row r="328" spans="1:8" ht="8.65" hidden="1" customHeight="1" x14ac:dyDescent="0.25">
      <c r="A328" s="164" t="s">
        <v>505</v>
      </c>
      <c r="B328" s="179" t="s">
        <v>506</v>
      </c>
      <c r="C328" s="180"/>
      <c r="D328" s="30" t="s">
        <v>4</v>
      </c>
      <c r="E328" s="153">
        <v>305849.7</v>
      </c>
      <c r="F328" s="40">
        <v>305544</v>
      </c>
      <c r="G328" s="49"/>
      <c r="H328" s="141"/>
    </row>
    <row r="329" spans="1:8" ht="8.65" hidden="1" customHeight="1" x14ac:dyDescent="0.25">
      <c r="A329" s="164" t="s">
        <v>507</v>
      </c>
      <c r="B329" s="179" t="s">
        <v>508</v>
      </c>
      <c r="C329" s="180"/>
      <c r="D329" s="30" t="s">
        <v>4</v>
      </c>
      <c r="E329" s="153">
        <v>407287.88</v>
      </c>
      <c r="F329" s="40">
        <v>406881</v>
      </c>
      <c r="G329" s="49"/>
      <c r="H329" s="141"/>
    </row>
    <row r="330" spans="1:8" ht="8.65" hidden="1" customHeight="1" x14ac:dyDescent="0.25">
      <c r="A330" s="164" t="s">
        <v>509</v>
      </c>
      <c r="B330" s="179" t="s">
        <v>510</v>
      </c>
      <c r="C330" s="180"/>
      <c r="D330" s="30" t="s">
        <v>4</v>
      </c>
      <c r="E330" s="153">
        <v>415927.58</v>
      </c>
      <c r="F330" s="40">
        <v>415512</v>
      </c>
      <c r="G330" s="49"/>
      <c r="H330" s="141"/>
    </row>
    <row r="331" spans="1:8" ht="8.65" hidden="1" customHeight="1" x14ac:dyDescent="0.25">
      <c r="A331" s="164" t="s">
        <v>511</v>
      </c>
      <c r="B331" s="179" t="s">
        <v>512</v>
      </c>
      <c r="C331" s="180"/>
      <c r="D331" s="30" t="s">
        <v>4</v>
      </c>
      <c r="E331" s="153">
        <v>725416.85</v>
      </c>
      <c r="F331" s="40">
        <v>724691</v>
      </c>
      <c r="G331" s="49"/>
      <c r="H331" s="141"/>
    </row>
    <row r="332" spans="1:8" ht="8.65" hidden="1" customHeight="1" x14ac:dyDescent="0.25">
      <c r="A332" s="164" t="s">
        <v>513</v>
      </c>
      <c r="B332" s="179" t="s">
        <v>514</v>
      </c>
      <c r="C332" s="180"/>
      <c r="D332" s="30" t="s">
        <v>4</v>
      </c>
      <c r="E332" s="153">
        <v>1492745.16</v>
      </c>
      <c r="F332" s="40">
        <v>1491252</v>
      </c>
      <c r="G332" s="49"/>
      <c r="H332" s="141"/>
    </row>
    <row r="333" spans="1:8" ht="8.65" hidden="1" customHeight="1" x14ac:dyDescent="0.25">
      <c r="A333" s="164" t="s">
        <v>515</v>
      </c>
      <c r="B333" s="179" t="s">
        <v>516</v>
      </c>
      <c r="C333" s="180"/>
      <c r="D333" s="30" t="s">
        <v>4</v>
      </c>
      <c r="E333" s="153">
        <v>1625655.53</v>
      </c>
      <c r="F333" s="40">
        <v>1624030</v>
      </c>
      <c r="G333" s="49"/>
      <c r="H333" s="141"/>
    </row>
    <row r="334" spans="1:8" ht="8.65" hidden="1" customHeight="1" x14ac:dyDescent="0.25">
      <c r="A334" s="163" t="s">
        <v>517</v>
      </c>
      <c r="B334" s="183" t="s">
        <v>518</v>
      </c>
      <c r="C334" s="184"/>
      <c r="D334" s="30"/>
      <c r="E334" s="154"/>
      <c r="F334" s="40"/>
      <c r="G334" s="49"/>
      <c r="H334" s="141"/>
    </row>
    <row r="335" spans="1:8" ht="17.45" hidden="1" customHeight="1" x14ac:dyDescent="0.25">
      <c r="A335" s="164" t="s">
        <v>519</v>
      </c>
      <c r="B335" s="179" t="s">
        <v>1717</v>
      </c>
      <c r="C335" s="180"/>
      <c r="D335" s="30" t="s">
        <v>4</v>
      </c>
      <c r="E335" s="153">
        <v>111341.58</v>
      </c>
      <c r="F335" s="40">
        <v>111230</v>
      </c>
      <c r="G335" s="49"/>
      <c r="H335" s="141"/>
    </row>
    <row r="336" spans="1:8" ht="17.45" hidden="1" customHeight="1" x14ac:dyDescent="0.25">
      <c r="A336" s="164" t="s">
        <v>520</v>
      </c>
      <c r="B336" s="179" t="s">
        <v>1718</v>
      </c>
      <c r="C336" s="180"/>
      <c r="D336" s="30" t="s">
        <v>4</v>
      </c>
      <c r="E336" s="153">
        <v>68256.19</v>
      </c>
      <c r="F336" s="40">
        <v>68188</v>
      </c>
      <c r="G336" s="49"/>
      <c r="H336" s="141"/>
    </row>
    <row r="337" spans="1:8" ht="8.65" hidden="1" customHeight="1" x14ac:dyDescent="0.25">
      <c r="A337" s="163" t="s">
        <v>521</v>
      </c>
      <c r="B337" s="183" t="s">
        <v>522</v>
      </c>
      <c r="C337" s="184"/>
      <c r="D337" s="30"/>
      <c r="E337" s="154"/>
      <c r="F337" s="40"/>
      <c r="G337" s="49"/>
      <c r="H337" s="141"/>
    </row>
    <row r="338" spans="1:8" ht="8.65" hidden="1" customHeight="1" x14ac:dyDescent="0.25">
      <c r="A338" s="164" t="s">
        <v>523</v>
      </c>
      <c r="B338" s="179" t="s">
        <v>524</v>
      </c>
      <c r="C338" s="180"/>
      <c r="D338" s="30" t="s">
        <v>4</v>
      </c>
      <c r="E338" s="153">
        <v>82413.42</v>
      </c>
      <c r="F338" s="40">
        <v>82331</v>
      </c>
      <c r="G338" s="49"/>
      <c r="H338" s="141"/>
    </row>
    <row r="339" spans="1:8" ht="8.65" hidden="1" customHeight="1" x14ac:dyDescent="0.25">
      <c r="A339" s="164" t="s">
        <v>525</v>
      </c>
      <c r="B339" s="179" t="s">
        <v>526</v>
      </c>
      <c r="C339" s="180"/>
      <c r="D339" s="30" t="s">
        <v>4</v>
      </c>
      <c r="E339" s="153">
        <v>113642.34</v>
      </c>
      <c r="F339" s="40">
        <v>113529</v>
      </c>
      <c r="G339" s="49"/>
      <c r="H339" s="141"/>
    </row>
    <row r="340" spans="1:8" ht="17.45" hidden="1" customHeight="1" x14ac:dyDescent="0.25">
      <c r="A340" s="164" t="s">
        <v>527</v>
      </c>
      <c r="B340" s="179" t="s">
        <v>1719</v>
      </c>
      <c r="C340" s="180"/>
      <c r="D340" s="30" t="s">
        <v>4</v>
      </c>
      <c r="E340" s="153">
        <v>55040.800000000003</v>
      </c>
      <c r="F340" s="40">
        <v>54986</v>
      </c>
      <c r="G340" s="49"/>
      <c r="H340" s="141"/>
    </row>
    <row r="341" spans="1:8" ht="17.45" hidden="1" customHeight="1" x14ac:dyDescent="0.25">
      <c r="A341" s="163">
        <v>7.6</v>
      </c>
      <c r="B341" s="183" t="s">
        <v>1720</v>
      </c>
      <c r="C341" s="184"/>
      <c r="D341" s="30"/>
      <c r="E341" s="154"/>
      <c r="F341" s="40"/>
      <c r="G341" s="49"/>
      <c r="H341" s="141"/>
    </row>
    <row r="342" spans="1:8" ht="8.65" hidden="1" customHeight="1" x14ac:dyDescent="0.25">
      <c r="A342" s="164" t="s">
        <v>528</v>
      </c>
      <c r="B342" s="179" t="s">
        <v>529</v>
      </c>
      <c r="C342" s="180"/>
      <c r="D342" s="30" t="s">
        <v>89</v>
      </c>
      <c r="E342" s="153">
        <v>32652.400000000001</v>
      </c>
      <c r="F342" s="40">
        <v>32620</v>
      </c>
      <c r="G342" s="49"/>
      <c r="H342" s="141"/>
    </row>
    <row r="343" spans="1:8" ht="8.65" hidden="1" customHeight="1" x14ac:dyDescent="0.25">
      <c r="A343" s="164" t="s">
        <v>530</v>
      </c>
      <c r="B343" s="179" t="s">
        <v>531</v>
      </c>
      <c r="C343" s="180"/>
      <c r="D343" s="30" t="s">
        <v>89</v>
      </c>
      <c r="E343" s="153">
        <v>41092.76</v>
      </c>
      <c r="F343" s="40">
        <v>41052</v>
      </c>
      <c r="G343" s="49"/>
      <c r="H343" s="141"/>
    </row>
    <row r="344" spans="1:8" ht="8.65" hidden="1" customHeight="1" x14ac:dyDescent="0.25">
      <c r="A344" s="164" t="s">
        <v>532</v>
      </c>
      <c r="B344" s="179" t="s">
        <v>533</v>
      </c>
      <c r="C344" s="180"/>
      <c r="D344" s="30" t="s">
        <v>89</v>
      </c>
      <c r="E344" s="153">
        <v>82524.2</v>
      </c>
      <c r="F344" s="40">
        <v>82442</v>
      </c>
      <c r="G344" s="49"/>
      <c r="H344" s="141"/>
    </row>
    <row r="345" spans="1:8" ht="8.65" hidden="1" customHeight="1" x14ac:dyDescent="0.25">
      <c r="A345" s="164" t="s">
        <v>534</v>
      </c>
      <c r="B345" s="179" t="s">
        <v>535</v>
      </c>
      <c r="C345" s="180"/>
      <c r="D345" s="30" t="s">
        <v>89</v>
      </c>
      <c r="E345" s="153">
        <v>18908.150000000001</v>
      </c>
      <c r="F345" s="40">
        <v>18889</v>
      </c>
      <c r="G345" s="49"/>
      <c r="H345" s="141"/>
    </row>
    <row r="346" spans="1:8" ht="8.65" hidden="1" customHeight="1" x14ac:dyDescent="0.25">
      <c r="A346" s="164" t="s">
        <v>536</v>
      </c>
      <c r="B346" s="179" t="s">
        <v>537</v>
      </c>
      <c r="C346" s="180"/>
      <c r="D346" s="30" t="s">
        <v>89</v>
      </c>
      <c r="E346" s="153">
        <v>21202.09</v>
      </c>
      <c r="F346" s="40">
        <v>21181</v>
      </c>
      <c r="G346" s="49"/>
      <c r="H346" s="141"/>
    </row>
    <row r="347" spans="1:8" ht="8.65" hidden="1" customHeight="1" x14ac:dyDescent="0.25">
      <c r="A347" s="164" t="s">
        <v>538</v>
      </c>
      <c r="B347" s="179" t="s">
        <v>539</v>
      </c>
      <c r="C347" s="180"/>
      <c r="D347" s="30" t="s">
        <v>89</v>
      </c>
      <c r="E347" s="153">
        <v>24381.4</v>
      </c>
      <c r="F347" s="40">
        <v>24357</v>
      </c>
      <c r="G347" s="49"/>
      <c r="H347" s="141"/>
    </row>
    <row r="348" spans="1:8" ht="8.65" hidden="1" customHeight="1" x14ac:dyDescent="0.25">
      <c r="A348" s="163">
        <v>7.7</v>
      </c>
      <c r="B348" s="183" t="s">
        <v>540</v>
      </c>
      <c r="C348" s="184"/>
      <c r="D348" s="30"/>
      <c r="E348" s="154"/>
      <c r="F348" s="40"/>
      <c r="G348" s="49"/>
      <c r="H348" s="141"/>
    </row>
    <row r="349" spans="1:8" ht="8.65" hidden="1" customHeight="1" x14ac:dyDescent="0.25">
      <c r="A349" s="164" t="s">
        <v>541</v>
      </c>
      <c r="B349" s="179" t="s">
        <v>542</v>
      </c>
      <c r="C349" s="180"/>
      <c r="D349" s="30" t="s">
        <v>4</v>
      </c>
      <c r="E349" s="153">
        <v>472445.88</v>
      </c>
      <c r="F349" s="40">
        <v>471973</v>
      </c>
      <c r="G349" s="49"/>
      <c r="H349" s="141"/>
    </row>
    <row r="350" spans="1:8" ht="8.65" hidden="1" customHeight="1" x14ac:dyDescent="0.25">
      <c r="A350" s="164" t="s">
        <v>543</v>
      </c>
      <c r="B350" s="179" t="s">
        <v>544</v>
      </c>
      <c r="C350" s="180"/>
      <c r="D350" s="30" t="s">
        <v>4</v>
      </c>
      <c r="E350" s="153">
        <v>147703.26</v>
      </c>
      <c r="F350" s="40">
        <v>147556</v>
      </c>
      <c r="G350" s="49"/>
      <c r="H350" s="141"/>
    </row>
    <row r="351" spans="1:8" ht="8.65" hidden="1" customHeight="1" x14ac:dyDescent="0.25">
      <c r="A351" s="164" t="s">
        <v>545</v>
      </c>
      <c r="B351" s="179" t="s">
        <v>546</v>
      </c>
      <c r="C351" s="180"/>
      <c r="D351" s="30" t="s">
        <v>89</v>
      </c>
      <c r="E351" s="153">
        <v>54492.26</v>
      </c>
      <c r="F351" s="40">
        <v>54438</v>
      </c>
      <c r="G351" s="49"/>
      <c r="H351" s="141"/>
    </row>
    <row r="352" spans="1:8" ht="8.65" hidden="1" customHeight="1" x14ac:dyDescent="0.25">
      <c r="A352" s="164" t="s">
        <v>547</v>
      </c>
      <c r="B352" s="179" t="s">
        <v>548</v>
      </c>
      <c r="C352" s="180"/>
      <c r="D352" s="30" t="s">
        <v>4</v>
      </c>
      <c r="E352" s="153">
        <v>5873.7</v>
      </c>
      <c r="F352" s="40">
        <v>5868</v>
      </c>
      <c r="G352" s="49"/>
      <c r="H352" s="141"/>
    </row>
    <row r="353" spans="1:8" ht="8.65" hidden="1" customHeight="1" x14ac:dyDescent="0.25">
      <c r="A353" s="164" t="s">
        <v>549</v>
      </c>
      <c r="B353" s="179" t="s">
        <v>550</v>
      </c>
      <c r="C353" s="180"/>
      <c r="D353" s="30" t="s">
        <v>4</v>
      </c>
      <c r="E353" s="153">
        <v>8786.83</v>
      </c>
      <c r="F353" s="40">
        <v>8778</v>
      </c>
      <c r="G353" s="49"/>
      <c r="H353" s="141"/>
    </row>
    <row r="354" spans="1:8" ht="8.65" hidden="1" customHeight="1" x14ac:dyDescent="0.25">
      <c r="A354" s="164" t="s">
        <v>551</v>
      </c>
      <c r="B354" s="179" t="s">
        <v>552</v>
      </c>
      <c r="C354" s="180"/>
      <c r="D354" s="30" t="s">
        <v>4</v>
      </c>
      <c r="E354" s="153">
        <v>9273.9</v>
      </c>
      <c r="F354" s="40">
        <v>9265</v>
      </c>
      <c r="G354" s="49"/>
      <c r="H354" s="141"/>
    </row>
    <row r="355" spans="1:8" ht="8.65" hidden="1" customHeight="1" x14ac:dyDescent="0.25">
      <c r="A355" s="164" t="s">
        <v>553</v>
      </c>
      <c r="B355" s="179" t="s">
        <v>554</v>
      </c>
      <c r="C355" s="180"/>
      <c r="D355" s="30" t="s">
        <v>4</v>
      </c>
      <c r="E355" s="153">
        <v>13854.66</v>
      </c>
      <c r="F355" s="40">
        <v>13841</v>
      </c>
      <c r="G355" s="49"/>
      <c r="H355" s="141"/>
    </row>
    <row r="356" spans="1:8" ht="8.65" hidden="1" customHeight="1" x14ac:dyDescent="0.25">
      <c r="A356" s="164" t="s">
        <v>555</v>
      </c>
      <c r="B356" s="179" t="s">
        <v>556</v>
      </c>
      <c r="C356" s="180"/>
      <c r="D356" s="30" t="s">
        <v>4</v>
      </c>
      <c r="E356" s="153">
        <v>2689812.28</v>
      </c>
      <c r="F356" s="40">
        <v>2687122</v>
      </c>
      <c r="G356" s="49"/>
      <c r="H356" s="141"/>
    </row>
    <row r="357" spans="1:8" ht="8.65" hidden="1" customHeight="1" x14ac:dyDescent="0.25">
      <c r="A357" s="164" t="s">
        <v>557</v>
      </c>
      <c r="B357" s="179" t="s">
        <v>558</v>
      </c>
      <c r="C357" s="180"/>
      <c r="D357" s="30" t="s">
        <v>4</v>
      </c>
      <c r="E357" s="153">
        <v>1204363.07</v>
      </c>
      <c r="F357" s="40">
        <v>1203159</v>
      </c>
      <c r="G357" s="49"/>
      <c r="H357" s="141"/>
    </row>
    <row r="358" spans="1:8" ht="8.65" hidden="1" customHeight="1" x14ac:dyDescent="0.25">
      <c r="A358" s="164" t="s">
        <v>559</v>
      </c>
      <c r="B358" s="179" t="s">
        <v>560</v>
      </c>
      <c r="C358" s="180"/>
      <c r="D358" s="30" t="s">
        <v>4</v>
      </c>
      <c r="E358" s="153">
        <v>16601.86</v>
      </c>
      <c r="F358" s="40">
        <v>16585</v>
      </c>
      <c r="G358" s="49"/>
      <c r="H358" s="141"/>
    </row>
    <row r="359" spans="1:8" ht="8.65" hidden="1" customHeight="1" x14ac:dyDescent="0.25">
      <c r="A359" s="164" t="s">
        <v>561</v>
      </c>
      <c r="B359" s="179" t="s">
        <v>562</v>
      </c>
      <c r="C359" s="180"/>
      <c r="D359" s="30" t="s">
        <v>4</v>
      </c>
      <c r="E359" s="153">
        <v>50203.47</v>
      </c>
      <c r="F359" s="40">
        <v>50153</v>
      </c>
      <c r="G359" s="49"/>
      <c r="H359" s="141"/>
    </row>
    <row r="360" spans="1:8" ht="8.65" hidden="1" customHeight="1" x14ac:dyDescent="0.25">
      <c r="A360" s="164" t="s">
        <v>563</v>
      </c>
      <c r="B360" s="179" t="s">
        <v>564</v>
      </c>
      <c r="C360" s="180"/>
      <c r="D360" s="30" t="s">
        <v>4</v>
      </c>
      <c r="E360" s="153">
        <v>82185.7</v>
      </c>
      <c r="F360" s="40">
        <v>82104</v>
      </c>
      <c r="G360" s="49"/>
      <c r="H360" s="141"/>
    </row>
    <row r="361" spans="1:8" ht="8.65" hidden="1" customHeight="1" x14ac:dyDescent="0.25">
      <c r="A361" s="164" t="s">
        <v>565</v>
      </c>
      <c r="B361" s="179" t="s">
        <v>566</v>
      </c>
      <c r="C361" s="180"/>
      <c r="D361" s="30" t="s">
        <v>4</v>
      </c>
      <c r="E361" s="153">
        <v>10270.01</v>
      </c>
      <c r="F361" s="40">
        <v>10260</v>
      </c>
      <c r="G361" s="49"/>
      <c r="H361" s="141"/>
    </row>
    <row r="362" spans="1:8" ht="9.6" hidden="1" customHeight="1" x14ac:dyDescent="0.25">
      <c r="A362" s="166"/>
      <c r="B362" s="28"/>
      <c r="C362" s="28"/>
      <c r="D362" s="30"/>
      <c r="E362" s="20"/>
      <c r="F362" s="20"/>
      <c r="G362" s="49"/>
      <c r="H362" s="141"/>
    </row>
    <row r="363" spans="1:8" ht="6.95" hidden="1" customHeight="1" x14ac:dyDescent="0.25">
      <c r="A363" s="167" t="s">
        <v>1</v>
      </c>
      <c r="B363" s="29"/>
      <c r="C363" s="29"/>
      <c r="D363" s="30"/>
      <c r="E363" s="21"/>
      <c r="F363" s="21"/>
      <c r="G363" s="49"/>
      <c r="H363" s="141"/>
    </row>
    <row r="364" spans="1:8" ht="10.15" hidden="1" customHeight="1" x14ac:dyDescent="0.25">
      <c r="A364" s="168" t="s">
        <v>2</v>
      </c>
      <c r="B364" s="185" t="s">
        <v>3</v>
      </c>
      <c r="C364" s="186"/>
      <c r="D364" s="30" t="s">
        <v>4</v>
      </c>
      <c r="E364" s="152" t="s">
        <v>5</v>
      </c>
      <c r="F364" s="39" t="s">
        <v>6</v>
      </c>
      <c r="G364" s="49"/>
      <c r="H364" s="141"/>
    </row>
    <row r="365" spans="1:8" ht="9.4" hidden="1" customHeight="1" x14ac:dyDescent="0.25">
      <c r="A365" s="164" t="s">
        <v>567</v>
      </c>
      <c r="B365" s="179" t="s">
        <v>568</v>
      </c>
      <c r="C365" s="180"/>
      <c r="D365" s="30" t="s">
        <v>4</v>
      </c>
      <c r="E365" s="153">
        <v>362296.14</v>
      </c>
      <c r="F365" s="40">
        <v>361934</v>
      </c>
      <c r="G365" s="49"/>
      <c r="H365" s="141"/>
    </row>
    <row r="366" spans="1:8" ht="8.65" hidden="1" customHeight="1" x14ac:dyDescent="0.25">
      <c r="A366" s="164" t="s">
        <v>569</v>
      </c>
      <c r="B366" s="179" t="s">
        <v>570</v>
      </c>
      <c r="C366" s="180"/>
      <c r="D366" s="30" t="s">
        <v>4</v>
      </c>
      <c r="E366" s="153">
        <v>588592.22</v>
      </c>
      <c r="F366" s="40">
        <v>588004</v>
      </c>
      <c r="G366" s="49"/>
      <c r="H366" s="141"/>
    </row>
    <row r="367" spans="1:8" ht="8.65" hidden="1" customHeight="1" x14ac:dyDescent="0.25">
      <c r="A367" s="164" t="s">
        <v>571</v>
      </c>
      <c r="B367" s="179" t="s">
        <v>572</v>
      </c>
      <c r="C367" s="180"/>
      <c r="D367" s="30" t="s">
        <v>4</v>
      </c>
      <c r="E367" s="153">
        <v>627401.72</v>
      </c>
      <c r="F367" s="40">
        <v>626774</v>
      </c>
      <c r="G367" s="49"/>
      <c r="H367" s="141"/>
    </row>
    <row r="368" spans="1:8" ht="8.65" hidden="1" customHeight="1" x14ac:dyDescent="0.25">
      <c r="A368" s="164" t="s">
        <v>573</v>
      </c>
      <c r="B368" s="179" t="s">
        <v>574</v>
      </c>
      <c r="C368" s="180"/>
      <c r="D368" s="30" t="s">
        <v>4</v>
      </c>
      <c r="E368" s="153">
        <v>416900.83</v>
      </c>
      <c r="F368" s="40">
        <v>416484</v>
      </c>
      <c r="G368" s="49"/>
      <c r="H368" s="141"/>
    </row>
    <row r="369" spans="1:8" ht="8.65" hidden="1" customHeight="1" x14ac:dyDescent="0.25">
      <c r="A369" s="164" t="s">
        <v>575</v>
      </c>
      <c r="B369" s="179" t="s">
        <v>576</v>
      </c>
      <c r="C369" s="180"/>
      <c r="D369" s="30" t="s">
        <v>89</v>
      </c>
      <c r="E369" s="153">
        <v>19560.099999999999</v>
      </c>
      <c r="F369" s="40">
        <v>19541</v>
      </c>
      <c r="G369" s="49"/>
      <c r="H369" s="141"/>
    </row>
    <row r="370" spans="1:8" ht="14.65" hidden="1" customHeight="1" x14ac:dyDescent="0.25">
      <c r="A370" s="164" t="s">
        <v>577</v>
      </c>
      <c r="B370" s="179" t="s">
        <v>578</v>
      </c>
      <c r="C370" s="180"/>
      <c r="D370" s="30" t="s">
        <v>89</v>
      </c>
      <c r="E370" s="153">
        <v>37277.230000000003</v>
      </c>
      <c r="F370" s="40">
        <v>37240</v>
      </c>
      <c r="G370" s="49"/>
      <c r="H370" s="141"/>
    </row>
    <row r="371" spans="1:8" ht="8.65" hidden="1" customHeight="1" x14ac:dyDescent="0.25">
      <c r="A371" s="164" t="s">
        <v>579</v>
      </c>
      <c r="B371" s="179" t="s">
        <v>580</v>
      </c>
      <c r="C371" s="180"/>
      <c r="D371" s="30" t="s">
        <v>89</v>
      </c>
      <c r="E371" s="153">
        <v>54964.27</v>
      </c>
      <c r="F371" s="40">
        <v>54909</v>
      </c>
      <c r="G371" s="49"/>
      <c r="H371" s="141"/>
    </row>
    <row r="372" spans="1:8" ht="8.65" hidden="1" customHeight="1" x14ac:dyDescent="0.25">
      <c r="A372" s="164" t="s">
        <v>581</v>
      </c>
      <c r="B372" s="179" t="s">
        <v>582</v>
      </c>
      <c r="C372" s="180"/>
      <c r="D372" s="30" t="s">
        <v>4</v>
      </c>
      <c r="E372" s="153">
        <v>15368.12</v>
      </c>
      <c r="F372" s="40">
        <v>15353</v>
      </c>
      <c r="G372" s="49"/>
      <c r="H372" s="141"/>
    </row>
    <row r="373" spans="1:8" ht="8.65" hidden="1" customHeight="1" x14ac:dyDescent="0.25">
      <c r="A373" s="164" t="s">
        <v>583</v>
      </c>
      <c r="B373" s="179" t="s">
        <v>584</v>
      </c>
      <c r="C373" s="180"/>
      <c r="D373" s="30" t="s">
        <v>4</v>
      </c>
      <c r="E373" s="153">
        <v>17201.84</v>
      </c>
      <c r="F373" s="40">
        <v>17185</v>
      </c>
      <c r="G373" s="49"/>
      <c r="H373" s="141"/>
    </row>
    <row r="374" spans="1:8" ht="8.65" hidden="1" customHeight="1" x14ac:dyDescent="0.25">
      <c r="A374" s="164" t="s">
        <v>585</v>
      </c>
      <c r="B374" s="179" t="s">
        <v>586</v>
      </c>
      <c r="C374" s="180"/>
      <c r="D374" s="30" t="s">
        <v>4</v>
      </c>
      <c r="E374" s="153">
        <v>18891</v>
      </c>
      <c r="F374" s="40">
        <v>18872</v>
      </c>
      <c r="G374" s="49"/>
      <c r="H374" s="141"/>
    </row>
    <row r="375" spans="1:8" ht="8.65" hidden="1" customHeight="1" x14ac:dyDescent="0.25">
      <c r="A375" s="164" t="s">
        <v>587</v>
      </c>
      <c r="B375" s="179" t="s">
        <v>588</v>
      </c>
      <c r="C375" s="180"/>
      <c r="D375" s="30" t="s">
        <v>89</v>
      </c>
      <c r="E375" s="153">
        <v>27774.26</v>
      </c>
      <c r="F375" s="40">
        <v>27746</v>
      </c>
      <c r="G375" s="49"/>
      <c r="H375" s="141"/>
    </row>
    <row r="376" spans="1:8" ht="8.65" hidden="1" customHeight="1" x14ac:dyDescent="0.25">
      <c r="A376" s="164" t="s">
        <v>589</v>
      </c>
      <c r="B376" s="179" t="s">
        <v>590</v>
      </c>
      <c r="C376" s="180"/>
      <c r="D376" s="30" t="s">
        <v>89</v>
      </c>
      <c r="E376" s="153">
        <v>42582.879999999997</v>
      </c>
      <c r="F376" s="40">
        <v>42540</v>
      </c>
      <c r="G376" s="49"/>
      <c r="H376" s="141"/>
    </row>
    <row r="377" spans="1:8" ht="8.65" hidden="1" customHeight="1" x14ac:dyDescent="0.25">
      <c r="A377" s="164" t="s">
        <v>591</v>
      </c>
      <c r="B377" s="179" t="s">
        <v>592</v>
      </c>
      <c r="C377" s="180"/>
      <c r="D377" s="30" t="s">
        <v>89</v>
      </c>
      <c r="E377" s="153">
        <v>48368.65</v>
      </c>
      <c r="F377" s="40">
        <v>48320</v>
      </c>
      <c r="G377" s="49"/>
      <c r="H377" s="141"/>
    </row>
    <row r="378" spans="1:8" ht="14.65" hidden="1" customHeight="1" x14ac:dyDescent="0.25">
      <c r="A378" s="164" t="s">
        <v>593</v>
      </c>
      <c r="B378" s="179" t="s">
        <v>594</v>
      </c>
      <c r="C378" s="180"/>
      <c r="D378" s="30" t="s">
        <v>89</v>
      </c>
      <c r="E378" s="153">
        <v>90928.4</v>
      </c>
      <c r="F378" s="40">
        <v>90837</v>
      </c>
      <c r="G378" s="49"/>
      <c r="H378" s="141"/>
    </row>
    <row r="379" spans="1:8" ht="8.65" hidden="1" customHeight="1" x14ac:dyDescent="0.25">
      <c r="A379" s="164" t="s">
        <v>595</v>
      </c>
      <c r="B379" s="179" t="s">
        <v>596</v>
      </c>
      <c r="C379" s="180"/>
      <c r="D379" s="30" t="s">
        <v>89</v>
      </c>
      <c r="E379" s="153">
        <v>19458.3</v>
      </c>
      <c r="F379" s="40">
        <v>19439</v>
      </c>
      <c r="G379" s="49"/>
      <c r="H379" s="141"/>
    </row>
    <row r="380" spans="1:8" ht="8.65" hidden="1" customHeight="1" x14ac:dyDescent="0.25">
      <c r="A380" s="164" t="s">
        <v>597</v>
      </c>
      <c r="B380" s="179" t="s">
        <v>598</v>
      </c>
      <c r="C380" s="180"/>
      <c r="D380" s="30" t="s">
        <v>89</v>
      </c>
      <c r="E380" s="153">
        <v>22357.54</v>
      </c>
      <c r="F380" s="40">
        <v>22335</v>
      </c>
      <c r="G380" s="49"/>
      <c r="H380" s="141"/>
    </row>
    <row r="381" spans="1:8" ht="8.65" hidden="1" customHeight="1" x14ac:dyDescent="0.25">
      <c r="A381" s="164" t="s">
        <v>599</v>
      </c>
      <c r="B381" s="179" t="s">
        <v>600</v>
      </c>
      <c r="C381" s="180"/>
      <c r="D381" s="30" t="s">
        <v>89</v>
      </c>
      <c r="E381" s="153">
        <v>25887.32</v>
      </c>
      <c r="F381" s="40">
        <v>25861</v>
      </c>
      <c r="G381" s="49"/>
      <c r="H381" s="141"/>
    </row>
    <row r="382" spans="1:8" ht="8.65" hidden="1" customHeight="1" x14ac:dyDescent="0.25">
      <c r="A382" s="164" t="s">
        <v>601</v>
      </c>
      <c r="B382" s="179" t="s">
        <v>602</v>
      </c>
      <c r="C382" s="180"/>
      <c r="D382" s="30" t="s">
        <v>89</v>
      </c>
      <c r="E382" s="153">
        <v>28078.51</v>
      </c>
      <c r="F382" s="40">
        <v>28050</v>
      </c>
      <c r="G382" s="49"/>
      <c r="H382" s="141"/>
    </row>
    <row r="383" spans="1:8" ht="8.65" hidden="1" customHeight="1" x14ac:dyDescent="0.25">
      <c r="A383" s="164" t="s">
        <v>603</v>
      </c>
      <c r="B383" s="179" t="s">
        <v>604</v>
      </c>
      <c r="C383" s="180"/>
      <c r="D383" s="30" t="s">
        <v>4</v>
      </c>
      <c r="E383" s="153">
        <v>12985.3</v>
      </c>
      <c r="F383" s="40">
        <v>12972</v>
      </c>
      <c r="G383" s="49"/>
      <c r="H383" s="141"/>
    </row>
    <row r="384" spans="1:8" ht="8.65" hidden="1" customHeight="1" x14ac:dyDescent="0.25">
      <c r="A384" s="164" t="s">
        <v>605</v>
      </c>
      <c r="B384" s="179" t="s">
        <v>606</v>
      </c>
      <c r="C384" s="180"/>
      <c r="D384" s="30" t="s">
        <v>4</v>
      </c>
      <c r="E384" s="153">
        <v>15823.24</v>
      </c>
      <c r="F384" s="40">
        <v>15807</v>
      </c>
      <c r="G384" s="49"/>
      <c r="H384" s="141"/>
    </row>
    <row r="385" spans="1:8" ht="8.65" hidden="1" customHeight="1" x14ac:dyDescent="0.25">
      <c r="A385" s="164" t="s">
        <v>607</v>
      </c>
      <c r="B385" s="179" t="s">
        <v>608</v>
      </c>
      <c r="C385" s="180"/>
      <c r="D385" s="30" t="s">
        <v>4</v>
      </c>
      <c r="E385" s="153">
        <v>34122.300000000003</v>
      </c>
      <c r="F385" s="40">
        <v>34088</v>
      </c>
      <c r="G385" s="49"/>
      <c r="H385" s="141"/>
    </row>
    <row r="386" spans="1:8" ht="8.65" hidden="1" customHeight="1" x14ac:dyDescent="0.25">
      <c r="A386" s="164" t="s">
        <v>609</v>
      </c>
      <c r="B386" s="179" t="s">
        <v>610</v>
      </c>
      <c r="C386" s="180"/>
      <c r="D386" s="30" t="s">
        <v>4</v>
      </c>
      <c r="E386" s="153">
        <v>35084.230000000003</v>
      </c>
      <c r="F386" s="40">
        <v>35049</v>
      </c>
      <c r="G386" s="49"/>
      <c r="H386" s="141"/>
    </row>
    <row r="387" spans="1:8" ht="8.65" hidden="1" customHeight="1" x14ac:dyDescent="0.25">
      <c r="A387" s="164" t="s">
        <v>611</v>
      </c>
      <c r="B387" s="179" t="s">
        <v>612</v>
      </c>
      <c r="C387" s="180"/>
      <c r="D387" s="30" t="s">
        <v>4</v>
      </c>
      <c r="E387" s="153">
        <v>60070.94</v>
      </c>
      <c r="F387" s="40">
        <v>60011</v>
      </c>
      <c r="G387" s="49"/>
      <c r="H387" s="141"/>
    </row>
    <row r="388" spans="1:8" ht="8.65" hidden="1" customHeight="1" x14ac:dyDescent="0.25">
      <c r="A388" s="164" t="s">
        <v>613</v>
      </c>
      <c r="B388" s="179" t="s">
        <v>614</v>
      </c>
      <c r="C388" s="180"/>
      <c r="D388" s="30" t="s">
        <v>4</v>
      </c>
      <c r="E388" s="153">
        <v>205723.71</v>
      </c>
      <c r="F388" s="40">
        <v>205518</v>
      </c>
      <c r="G388" s="49"/>
      <c r="H388" s="141"/>
    </row>
    <row r="389" spans="1:8" ht="17.45" hidden="1" customHeight="1" x14ac:dyDescent="0.25">
      <c r="A389" s="164" t="s">
        <v>615</v>
      </c>
      <c r="B389" s="179" t="s">
        <v>1721</v>
      </c>
      <c r="C389" s="180"/>
      <c r="D389" s="30" t="s">
        <v>4</v>
      </c>
      <c r="E389" s="153">
        <v>77369.259999999995</v>
      </c>
      <c r="F389" s="40">
        <v>77292</v>
      </c>
      <c r="G389" s="49"/>
      <c r="H389" s="141"/>
    </row>
    <row r="390" spans="1:8" ht="17.45" hidden="1" customHeight="1" x14ac:dyDescent="0.25">
      <c r="A390" s="164" t="s">
        <v>616</v>
      </c>
      <c r="B390" s="179" t="s">
        <v>1722</v>
      </c>
      <c r="C390" s="180"/>
      <c r="D390" s="30" t="s">
        <v>4</v>
      </c>
      <c r="E390" s="153">
        <v>28845.57</v>
      </c>
      <c r="F390" s="40">
        <v>28817</v>
      </c>
      <c r="G390" s="49"/>
      <c r="H390" s="141"/>
    </row>
    <row r="391" spans="1:8" ht="17.45" hidden="1" customHeight="1" x14ac:dyDescent="0.25">
      <c r="A391" s="164" t="s">
        <v>617</v>
      </c>
      <c r="B391" s="179" t="s">
        <v>1723</v>
      </c>
      <c r="C391" s="180"/>
      <c r="D391" s="30" t="s">
        <v>4</v>
      </c>
      <c r="E391" s="153">
        <v>43126.64</v>
      </c>
      <c r="F391" s="40">
        <v>43084</v>
      </c>
      <c r="G391" s="49"/>
      <c r="H391" s="141"/>
    </row>
    <row r="392" spans="1:8" ht="8.65" hidden="1" customHeight="1" x14ac:dyDescent="0.25">
      <c r="A392" s="164" t="s">
        <v>618</v>
      </c>
      <c r="B392" s="179" t="s">
        <v>619</v>
      </c>
      <c r="C392" s="180"/>
      <c r="D392" s="30" t="s">
        <v>4</v>
      </c>
      <c r="E392" s="153">
        <v>38962.86</v>
      </c>
      <c r="F392" s="40">
        <v>38924</v>
      </c>
      <c r="G392" s="49"/>
      <c r="H392" s="141"/>
    </row>
    <row r="393" spans="1:8" ht="8.65" hidden="1" customHeight="1" x14ac:dyDescent="0.25">
      <c r="A393" s="164" t="s">
        <v>620</v>
      </c>
      <c r="B393" s="179" t="s">
        <v>621</v>
      </c>
      <c r="C393" s="180"/>
      <c r="D393" s="30" t="s">
        <v>4</v>
      </c>
      <c r="E393" s="153">
        <v>47565.75</v>
      </c>
      <c r="F393" s="40">
        <v>47518</v>
      </c>
      <c r="G393" s="49"/>
      <c r="H393" s="141"/>
    </row>
    <row r="394" spans="1:8" ht="8.65" hidden="1" customHeight="1" x14ac:dyDescent="0.25">
      <c r="A394" s="164" t="s">
        <v>622</v>
      </c>
      <c r="B394" s="179" t="s">
        <v>623</v>
      </c>
      <c r="C394" s="180"/>
      <c r="D394" s="30" t="s">
        <v>4</v>
      </c>
      <c r="E394" s="153">
        <v>66493.02</v>
      </c>
      <c r="F394" s="40">
        <v>66427</v>
      </c>
      <c r="G394" s="49"/>
      <c r="H394" s="141"/>
    </row>
    <row r="395" spans="1:8" ht="8.65" hidden="1" customHeight="1" x14ac:dyDescent="0.25">
      <c r="A395" s="163">
        <v>7.8</v>
      </c>
      <c r="B395" s="183" t="s">
        <v>624</v>
      </c>
      <c r="C395" s="184"/>
      <c r="D395" s="30"/>
      <c r="E395" s="154"/>
      <c r="F395" s="41"/>
      <c r="G395" s="49"/>
      <c r="H395" s="141"/>
    </row>
    <row r="396" spans="1:8" ht="8.65" hidden="1" customHeight="1" x14ac:dyDescent="0.25">
      <c r="A396" s="164" t="s">
        <v>625</v>
      </c>
      <c r="B396" s="179" t="s">
        <v>626</v>
      </c>
      <c r="C396" s="180"/>
      <c r="D396" s="30" t="s">
        <v>4</v>
      </c>
      <c r="E396" s="153">
        <v>110479.19</v>
      </c>
      <c r="F396" s="40">
        <v>110369</v>
      </c>
      <c r="G396" s="49"/>
      <c r="H396" s="141"/>
    </row>
    <row r="397" spans="1:8" ht="8.65" hidden="1" customHeight="1" x14ac:dyDescent="0.25">
      <c r="A397" s="164" t="s">
        <v>627</v>
      </c>
      <c r="B397" s="179" t="s">
        <v>628</v>
      </c>
      <c r="C397" s="180"/>
      <c r="D397" s="30" t="s">
        <v>4</v>
      </c>
      <c r="E397" s="153">
        <v>167965.07</v>
      </c>
      <c r="F397" s="40">
        <v>167797</v>
      </c>
      <c r="G397" s="49"/>
      <c r="H397" s="141"/>
    </row>
    <row r="398" spans="1:8" ht="8.65" hidden="1" customHeight="1" x14ac:dyDescent="0.25">
      <c r="A398" s="164" t="s">
        <v>629</v>
      </c>
      <c r="B398" s="179" t="s">
        <v>630</v>
      </c>
      <c r="C398" s="180"/>
      <c r="D398" s="30" t="s">
        <v>89</v>
      </c>
      <c r="E398" s="153">
        <v>29136.04</v>
      </c>
      <c r="F398" s="40">
        <v>29107</v>
      </c>
      <c r="G398" s="49"/>
      <c r="H398" s="141"/>
    </row>
    <row r="399" spans="1:8" ht="8.65" hidden="1" customHeight="1" x14ac:dyDescent="0.25">
      <c r="A399" s="164" t="s">
        <v>631</v>
      </c>
      <c r="B399" s="179" t="s">
        <v>632</v>
      </c>
      <c r="C399" s="180"/>
      <c r="D399" s="30" t="s">
        <v>89</v>
      </c>
      <c r="E399" s="153">
        <v>41521.72</v>
      </c>
      <c r="F399" s="40">
        <v>41480</v>
      </c>
      <c r="G399" s="49"/>
      <c r="H399" s="141"/>
    </row>
    <row r="400" spans="1:8" ht="8.65" hidden="1" customHeight="1" x14ac:dyDescent="0.25">
      <c r="A400" s="164" t="s">
        <v>633</v>
      </c>
      <c r="B400" s="179" t="s">
        <v>634</v>
      </c>
      <c r="C400" s="180"/>
      <c r="D400" s="30" t="s">
        <v>89</v>
      </c>
      <c r="E400" s="153">
        <v>65836.039999999994</v>
      </c>
      <c r="F400" s="40">
        <v>65770</v>
      </c>
      <c r="G400" s="49"/>
      <c r="H400" s="141"/>
    </row>
    <row r="401" spans="1:8" ht="8.65" hidden="1" customHeight="1" x14ac:dyDescent="0.25">
      <c r="A401" s="163">
        <v>7.9</v>
      </c>
      <c r="B401" s="183" t="s">
        <v>635</v>
      </c>
      <c r="C401" s="184"/>
      <c r="D401" s="30"/>
      <c r="E401" s="154"/>
      <c r="F401" s="41"/>
      <c r="G401" s="49"/>
      <c r="H401" s="141"/>
    </row>
    <row r="402" spans="1:8" ht="8.65" hidden="1" customHeight="1" x14ac:dyDescent="0.25">
      <c r="A402" s="164" t="s">
        <v>636</v>
      </c>
      <c r="B402" s="179" t="s">
        <v>637</v>
      </c>
      <c r="C402" s="180"/>
      <c r="D402" s="30" t="s">
        <v>89</v>
      </c>
      <c r="E402" s="153">
        <v>225428.28</v>
      </c>
      <c r="F402" s="40">
        <v>225203</v>
      </c>
      <c r="G402" s="49"/>
      <c r="H402" s="141"/>
    </row>
    <row r="403" spans="1:8" ht="8.65" hidden="1" customHeight="1" x14ac:dyDescent="0.25">
      <c r="A403" s="164" t="s">
        <v>638</v>
      </c>
      <c r="B403" s="179" t="s">
        <v>639</v>
      </c>
      <c r="C403" s="180"/>
      <c r="D403" s="30" t="s">
        <v>4</v>
      </c>
      <c r="E403" s="153">
        <v>141168.57999999999</v>
      </c>
      <c r="F403" s="40">
        <v>141027</v>
      </c>
      <c r="G403" s="49"/>
      <c r="H403" s="141"/>
    </row>
    <row r="404" spans="1:8" ht="8.65" hidden="1" customHeight="1" x14ac:dyDescent="0.25">
      <c r="A404" s="164" t="s">
        <v>640</v>
      </c>
      <c r="B404" s="179" t="s">
        <v>641</v>
      </c>
      <c r="C404" s="180"/>
      <c r="D404" s="30" t="s">
        <v>4</v>
      </c>
      <c r="E404" s="153">
        <v>263551.40000000002</v>
      </c>
      <c r="F404" s="40">
        <v>263288</v>
      </c>
      <c r="G404" s="49"/>
      <c r="H404" s="141"/>
    </row>
    <row r="405" spans="1:8" ht="8.65" hidden="1" customHeight="1" x14ac:dyDescent="0.25">
      <c r="A405" s="164" t="s">
        <v>642</v>
      </c>
      <c r="B405" s="179" t="s">
        <v>643</v>
      </c>
      <c r="C405" s="180"/>
      <c r="D405" s="30" t="s">
        <v>4</v>
      </c>
      <c r="E405" s="153">
        <v>318474.57</v>
      </c>
      <c r="F405" s="40">
        <v>318156</v>
      </c>
      <c r="G405" s="49"/>
      <c r="H405" s="141"/>
    </row>
    <row r="406" spans="1:8" ht="8.65" hidden="1" customHeight="1" x14ac:dyDescent="0.25">
      <c r="A406" s="164" t="s">
        <v>644</v>
      </c>
      <c r="B406" s="179" t="s">
        <v>645</v>
      </c>
      <c r="C406" s="180"/>
      <c r="D406" s="30" t="s">
        <v>4</v>
      </c>
      <c r="E406" s="153">
        <v>416433.06</v>
      </c>
      <c r="F406" s="40">
        <v>416017</v>
      </c>
      <c r="G406" s="49"/>
      <c r="H406" s="141"/>
    </row>
    <row r="407" spans="1:8" ht="8.65" hidden="1" customHeight="1" x14ac:dyDescent="0.25">
      <c r="A407" s="163">
        <v>7.1</v>
      </c>
      <c r="B407" s="183" t="s">
        <v>646</v>
      </c>
      <c r="C407" s="184"/>
      <c r="D407" s="30"/>
      <c r="E407" s="154"/>
      <c r="F407" s="41"/>
      <c r="G407" s="49"/>
      <c r="H407" s="141"/>
    </row>
    <row r="408" spans="1:8" ht="17.45" hidden="1" customHeight="1" x14ac:dyDescent="0.25">
      <c r="A408" s="164" t="s">
        <v>647</v>
      </c>
      <c r="B408" s="179" t="s">
        <v>1724</v>
      </c>
      <c r="C408" s="180"/>
      <c r="D408" s="30" t="s">
        <v>89</v>
      </c>
      <c r="E408" s="153">
        <v>43084.87</v>
      </c>
      <c r="F408" s="40">
        <v>43042</v>
      </c>
      <c r="G408" s="49"/>
      <c r="H408" s="141"/>
    </row>
    <row r="409" spans="1:8" ht="17.45" hidden="1" customHeight="1" x14ac:dyDescent="0.25">
      <c r="A409" s="164" t="s">
        <v>648</v>
      </c>
      <c r="B409" s="179" t="s">
        <v>1725</v>
      </c>
      <c r="C409" s="180"/>
      <c r="D409" s="30" t="s">
        <v>89</v>
      </c>
      <c r="E409" s="153">
        <v>48934.03</v>
      </c>
      <c r="F409" s="40">
        <v>48885</v>
      </c>
      <c r="G409" s="49"/>
      <c r="H409" s="141"/>
    </row>
    <row r="410" spans="1:8" ht="14.65" hidden="1" customHeight="1" x14ac:dyDescent="0.25">
      <c r="A410" s="164" t="s">
        <v>649</v>
      </c>
      <c r="B410" s="179" t="s">
        <v>650</v>
      </c>
      <c r="C410" s="180"/>
      <c r="D410" s="30" t="s">
        <v>89</v>
      </c>
      <c r="E410" s="153">
        <v>53597.87</v>
      </c>
      <c r="F410" s="40">
        <v>53544</v>
      </c>
      <c r="G410" s="49"/>
      <c r="H410" s="141"/>
    </row>
    <row r="411" spans="1:8" ht="8.65" hidden="1" customHeight="1" x14ac:dyDescent="0.25">
      <c r="A411" s="164" t="s">
        <v>651</v>
      </c>
      <c r="B411" s="179" t="s">
        <v>652</v>
      </c>
      <c r="C411" s="180"/>
      <c r="D411" s="30" t="s">
        <v>89</v>
      </c>
      <c r="E411" s="153">
        <v>62473.96</v>
      </c>
      <c r="F411" s="40">
        <v>62411</v>
      </c>
      <c r="G411" s="49"/>
      <c r="H411" s="141"/>
    </row>
    <row r="412" spans="1:8" ht="14.65" hidden="1" customHeight="1" x14ac:dyDescent="0.25">
      <c r="A412" s="164" t="s">
        <v>653</v>
      </c>
      <c r="B412" s="179" t="s">
        <v>654</v>
      </c>
      <c r="C412" s="180"/>
      <c r="D412" s="30" t="s">
        <v>89</v>
      </c>
      <c r="E412" s="153">
        <v>80385.45</v>
      </c>
      <c r="F412" s="40">
        <v>80305</v>
      </c>
      <c r="G412" s="49"/>
      <c r="H412" s="141"/>
    </row>
    <row r="413" spans="1:8" ht="8.65" hidden="1" customHeight="1" x14ac:dyDescent="0.25">
      <c r="A413" s="164" t="s">
        <v>655</v>
      </c>
      <c r="B413" s="179" t="s">
        <v>656</v>
      </c>
      <c r="C413" s="180"/>
      <c r="D413" s="30" t="s">
        <v>89</v>
      </c>
      <c r="E413" s="153">
        <v>93467.68</v>
      </c>
      <c r="F413" s="40">
        <v>93374</v>
      </c>
      <c r="G413" s="49"/>
      <c r="H413" s="141"/>
    </row>
    <row r="414" spans="1:8" ht="8.65" hidden="1" customHeight="1" x14ac:dyDescent="0.25">
      <c r="A414" s="164" t="s">
        <v>657</v>
      </c>
      <c r="B414" s="179" t="s">
        <v>658</v>
      </c>
      <c r="C414" s="180"/>
      <c r="D414" s="30" t="s">
        <v>89</v>
      </c>
      <c r="E414" s="153">
        <v>114478.53</v>
      </c>
      <c r="F414" s="40">
        <v>114364</v>
      </c>
      <c r="G414" s="49"/>
      <c r="H414" s="141"/>
    </row>
    <row r="415" spans="1:8" ht="17.45" hidden="1" customHeight="1" x14ac:dyDescent="0.25">
      <c r="A415" s="164" t="s">
        <v>659</v>
      </c>
      <c r="B415" s="179" t="s">
        <v>1726</v>
      </c>
      <c r="C415" s="180"/>
      <c r="D415" s="30" t="s">
        <v>89</v>
      </c>
      <c r="E415" s="153">
        <v>514666.87</v>
      </c>
      <c r="F415" s="40">
        <v>514152</v>
      </c>
      <c r="G415" s="49"/>
      <c r="H415" s="141"/>
    </row>
    <row r="416" spans="1:8" ht="8.65" hidden="1" customHeight="1" x14ac:dyDescent="0.25">
      <c r="A416" s="164" t="s">
        <v>660</v>
      </c>
      <c r="B416" s="179" t="s">
        <v>661</v>
      </c>
      <c r="C416" s="180"/>
      <c r="D416" s="30" t="s">
        <v>4</v>
      </c>
      <c r="E416" s="153">
        <v>15390.24</v>
      </c>
      <c r="F416" s="40">
        <v>15375</v>
      </c>
      <c r="G416" s="49"/>
      <c r="H416" s="141"/>
    </row>
    <row r="417" spans="1:8" ht="8.65" hidden="1" customHeight="1" x14ac:dyDescent="0.25">
      <c r="A417" s="164" t="s">
        <v>662</v>
      </c>
      <c r="B417" s="179" t="s">
        <v>663</v>
      </c>
      <c r="C417" s="180"/>
      <c r="D417" s="30" t="s">
        <v>4</v>
      </c>
      <c r="E417" s="153">
        <v>22673.03</v>
      </c>
      <c r="F417" s="40">
        <v>22650</v>
      </c>
      <c r="G417" s="49"/>
      <c r="H417" s="141"/>
    </row>
    <row r="418" spans="1:8" ht="8.65" hidden="1" customHeight="1" x14ac:dyDescent="0.25">
      <c r="A418" s="164" t="s">
        <v>664</v>
      </c>
      <c r="B418" s="179" t="s">
        <v>665</v>
      </c>
      <c r="C418" s="180"/>
      <c r="D418" s="30" t="s">
        <v>4</v>
      </c>
      <c r="E418" s="153">
        <v>24081.08</v>
      </c>
      <c r="F418" s="40">
        <v>24057</v>
      </c>
      <c r="G418" s="49"/>
      <c r="H418" s="141"/>
    </row>
    <row r="419" spans="1:8" ht="8.65" hidden="1" customHeight="1" x14ac:dyDescent="0.25">
      <c r="A419" s="164" t="s">
        <v>666</v>
      </c>
      <c r="B419" s="179" t="s">
        <v>667</v>
      </c>
      <c r="C419" s="180"/>
      <c r="D419" s="30" t="s">
        <v>4</v>
      </c>
      <c r="E419" s="153">
        <v>33015.75</v>
      </c>
      <c r="F419" s="40">
        <v>32983</v>
      </c>
      <c r="G419" s="49"/>
      <c r="H419" s="141"/>
    </row>
    <row r="420" spans="1:8" ht="8.65" hidden="1" customHeight="1" x14ac:dyDescent="0.25">
      <c r="A420" s="164" t="s">
        <v>668</v>
      </c>
      <c r="B420" s="179" t="s">
        <v>669</v>
      </c>
      <c r="C420" s="180"/>
      <c r="D420" s="30" t="s">
        <v>4</v>
      </c>
      <c r="E420" s="153">
        <v>43632.92</v>
      </c>
      <c r="F420" s="40">
        <v>43589</v>
      </c>
      <c r="G420" s="49"/>
      <c r="H420" s="141"/>
    </row>
    <row r="421" spans="1:8" ht="8.65" hidden="1" customHeight="1" x14ac:dyDescent="0.25">
      <c r="A421" s="164" t="s">
        <v>670</v>
      </c>
      <c r="B421" s="179" t="s">
        <v>671</v>
      </c>
      <c r="C421" s="180"/>
      <c r="D421" s="30" t="s">
        <v>4</v>
      </c>
      <c r="E421" s="153">
        <v>55244.53</v>
      </c>
      <c r="F421" s="40">
        <v>55189</v>
      </c>
      <c r="G421" s="49"/>
      <c r="H421" s="141"/>
    </row>
    <row r="422" spans="1:8" ht="8.65" hidden="1" customHeight="1" x14ac:dyDescent="0.25">
      <c r="A422" s="164" t="s">
        <v>672</v>
      </c>
      <c r="B422" s="179" t="s">
        <v>673</v>
      </c>
      <c r="C422" s="180"/>
      <c r="D422" s="30" t="s">
        <v>4</v>
      </c>
      <c r="E422" s="153">
        <v>83157.86</v>
      </c>
      <c r="F422" s="40">
        <v>83075</v>
      </c>
      <c r="G422" s="49"/>
      <c r="H422" s="141"/>
    </row>
    <row r="423" spans="1:8" ht="8.65" hidden="1" customHeight="1" x14ac:dyDescent="0.25">
      <c r="A423" s="164" t="s">
        <v>674</v>
      </c>
      <c r="B423" s="179" t="s">
        <v>675</v>
      </c>
      <c r="C423" s="180"/>
      <c r="D423" s="30" t="s">
        <v>4</v>
      </c>
      <c r="E423" s="153">
        <v>25362.75</v>
      </c>
      <c r="F423" s="40">
        <v>25337</v>
      </c>
      <c r="G423" s="49"/>
      <c r="H423" s="141"/>
    </row>
    <row r="424" spans="1:8" ht="8.65" hidden="1" customHeight="1" x14ac:dyDescent="0.25">
      <c r="A424" s="164" t="s">
        <v>676</v>
      </c>
      <c r="B424" s="179" t="s">
        <v>677</v>
      </c>
      <c r="C424" s="180"/>
      <c r="D424" s="30" t="s">
        <v>4</v>
      </c>
      <c r="E424" s="153">
        <v>26803.99</v>
      </c>
      <c r="F424" s="40">
        <v>26777</v>
      </c>
      <c r="G424" s="49"/>
      <c r="H424" s="141"/>
    </row>
    <row r="425" spans="1:8" ht="8.65" hidden="1" customHeight="1" x14ac:dyDescent="0.25">
      <c r="A425" s="164" t="s">
        <v>678</v>
      </c>
      <c r="B425" s="179" t="s">
        <v>679</v>
      </c>
      <c r="C425" s="180"/>
      <c r="D425" s="30" t="s">
        <v>4</v>
      </c>
      <c r="E425" s="153">
        <v>29077.55</v>
      </c>
      <c r="F425" s="40">
        <v>29048</v>
      </c>
      <c r="G425" s="49"/>
      <c r="H425" s="141"/>
    </row>
    <row r="426" spans="1:8" ht="8.65" hidden="1" customHeight="1" x14ac:dyDescent="0.25">
      <c r="A426" s="164" t="s">
        <v>680</v>
      </c>
      <c r="B426" s="179" t="s">
        <v>681</v>
      </c>
      <c r="C426" s="180"/>
      <c r="D426" s="30" t="s">
        <v>4</v>
      </c>
      <c r="E426" s="153">
        <v>30266.03</v>
      </c>
      <c r="F426" s="40">
        <v>30236</v>
      </c>
      <c r="G426" s="49"/>
      <c r="H426" s="141"/>
    </row>
    <row r="427" spans="1:8" ht="8.65" hidden="1" customHeight="1" x14ac:dyDescent="0.25">
      <c r="A427" s="164" t="s">
        <v>682</v>
      </c>
      <c r="B427" s="179" t="s">
        <v>683</v>
      </c>
      <c r="C427" s="180"/>
      <c r="D427" s="30" t="s">
        <v>4</v>
      </c>
      <c r="E427" s="153">
        <v>45168.62</v>
      </c>
      <c r="F427" s="40">
        <v>45123</v>
      </c>
      <c r="G427" s="49"/>
      <c r="H427" s="141"/>
    </row>
    <row r="428" spans="1:8" ht="8.65" hidden="1" customHeight="1" x14ac:dyDescent="0.25">
      <c r="A428" s="164" t="s">
        <v>684</v>
      </c>
      <c r="B428" s="179" t="s">
        <v>685</v>
      </c>
      <c r="C428" s="180"/>
      <c r="D428" s="30" t="s">
        <v>4</v>
      </c>
      <c r="E428" s="153">
        <v>48356.2</v>
      </c>
      <c r="F428" s="40">
        <v>48308</v>
      </c>
      <c r="G428" s="49"/>
      <c r="H428" s="141"/>
    </row>
    <row r="429" spans="1:8" ht="8.65" hidden="1" customHeight="1" x14ac:dyDescent="0.25">
      <c r="A429" s="164" t="s">
        <v>686</v>
      </c>
      <c r="B429" s="179" t="s">
        <v>687</v>
      </c>
      <c r="C429" s="180"/>
      <c r="D429" s="30" t="s">
        <v>4</v>
      </c>
      <c r="E429" s="153">
        <v>38753.79</v>
      </c>
      <c r="F429" s="40">
        <v>38715</v>
      </c>
      <c r="G429" s="49"/>
      <c r="H429" s="141"/>
    </row>
    <row r="430" spans="1:8" ht="17.45" hidden="1" customHeight="1" x14ac:dyDescent="0.25">
      <c r="A430" s="164" t="s">
        <v>688</v>
      </c>
      <c r="B430" s="179" t="s">
        <v>1727</v>
      </c>
      <c r="C430" s="180"/>
      <c r="D430" s="30" t="s">
        <v>4</v>
      </c>
      <c r="E430" s="153">
        <v>38753.79</v>
      </c>
      <c r="F430" s="40">
        <v>38715</v>
      </c>
      <c r="G430" s="49"/>
      <c r="H430" s="141"/>
    </row>
    <row r="431" spans="1:8" ht="8.65" hidden="1" customHeight="1" x14ac:dyDescent="0.25">
      <c r="A431" s="163">
        <v>7.11</v>
      </c>
      <c r="B431" s="183" t="s">
        <v>689</v>
      </c>
      <c r="C431" s="184"/>
      <c r="D431" s="30"/>
      <c r="E431" s="154"/>
      <c r="F431" s="41"/>
      <c r="G431" s="49"/>
      <c r="H431" s="141"/>
    </row>
    <row r="432" spans="1:8" ht="8.65" hidden="1" customHeight="1" x14ac:dyDescent="0.25">
      <c r="A432" s="164" t="s">
        <v>690</v>
      </c>
      <c r="B432" s="179" t="s">
        <v>691</v>
      </c>
      <c r="C432" s="180"/>
      <c r="D432" s="30" t="s">
        <v>4</v>
      </c>
      <c r="E432" s="153">
        <v>212455.44</v>
      </c>
      <c r="F432" s="40">
        <v>212243</v>
      </c>
      <c r="G432" s="49"/>
      <c r="H432" s="141"/>
    </row>
    <row r="433" spans="1:8" ht="17.45" hidden="1" customHeight="1" x14ac:dyDescent="0.25">
      <c r="A433" s="164" t="s">
        <v>692</v>
      </c>
      <c r="B433" s="179" t="s">
        <v>1728</v>
      </c>
      <c r="C433" s="180"/>
      <c r="D433" s="30" t="s">
        <v>4</v>
      </c>
      <c r="E433" s="153">
        <v>1127750.3899999999</v>
      </c>
      <c r="F433" s="40">
        <v>1126623</v>
      </c>
      <c r="G433" s="49"/>
      <c r="H433" s="141"/>
    </row>
    <row r="434" spans="1:8" ht="17.45" hidden="1" customHeight="1" x14ac:dyDescent="0.25">
      <c r="A434" s="164" t="s">
        <v>693</v>
      </c>
      <c r="B434" s="179" t="s">
        <v>1729</v>
      </c>
      <c r="C434" s="180"/>
      <c r="D434" s="30" t="s">
        <v>4</v>
      </c>
      <c r="E434" s="153">
        <v>1543183.26</v>
      </c>
      <c r="F434" s="40">
        <v>1541640</v>
      </c>
      <c r="G434" s="49"/>
      <c r="H434" s="141"/>
    </row>
    <row r="435" spans="1:8" ht="8.65" hidden="1" customHeight="1" x14ac:dyDescent="0.25">
      <c r="A435" s="164" t="s">
        <v>694</v>
      </c>
      <c r="B435" s="179" t="s">
        <v>695</v>
      </c>
      <c r="C435" s="180"/>
      <c r="D435" s="30" t="s">
        <v>4</v>
      </c>
      <c r="E435" s="153">
        <v>2847821.59</v>
      </c>
      <c r="F435" s="40">
        <v>2844974</v>
      </c>
      <c r="G435" s="49"/>
      <c r="H435" s="141"/>
    </row>
    <row r="436" spans="1:8" ht="8.65" hidden="1" customHeight="1" x14ac:dyDescent="0.25">
      <c r="A436" s="164" t="s">
        <v>696</v>
      </c>
      <c r="B436" s="179" t="s">
        <v>697</v>
      </c>
      <c r="C436" s="180"/>
      <c r="D436" s="30" t="s">
        <v>4</v>
      </c>
      <c r="E436" s="153">
        <v>1638684.61</v>
      </c>
      <c r="F436" s="40">
        <v>1637046</v>
      </c>
      <c r="G436" s="49"/>
      <c r="H436" s="141"/>
    </row>
    <row r="437" spans="1:8" ht="8.65" hidden="1" customHeight="1" x14ac:dyDescent="0.25">
      <c r="A437" s="164" t="s">
        <v>698</v>
      </c>
      <c r="B437" s="179" t="s">
        <v>699</v>
      </c>
      <c r="C437" s="180"/>
      <c r="D437" s="30" t="s">
        <v>4</v>
      </c>
      <c r="E437" s="153">
        <v>2549799.06</v>
      </c>
      <c r="F437" s="40">
        <v>2547249</v>
      </c>
      <c r="G437" s="49"/>
      <c r="H437" s="141"/>
    </row>
    <row r="438" spans="1:8" ht="8.65" hidden="1" customHeight="1" x14ac:dyDescent="0.25">
      <c r="A438" s="164" t="s">
        <v>700</v>
      </c>
      <c r="B438" s="179" t="s">
        <v>701</v>
      </c>
      <c r="C438" s="180"/>
      <c r="D438" s="30" t="s">
        <v>4</v>
      </c>
      <c r="E438" s="153">
        <v>3391510.37</v>
      </c>
      <c r="F438" s="40">
        <v>3388119</v>
      </c>
      <c r="G438" s="49"/>
      <c r="H438" s="141"/>
    </row>
    <row r="439" spans="1:8" ht="8.65" hidden="1" customHeight="1" x14ac:dyDescent="0.25">
      <c r="A439" s="164" t="s">
        <v>702</v>
      </c>
      <c r="B439" s="179" t="s">
        <v>703</v>
      </c>
      <c r="C439" s="180"/>
      <c r="D439" s="30" t="s">
        <v>4</v>
      </c>
      <c r="E439" s="153">
        <v>2379723.73</v>
      </c>
      <c r="F439" s="40">
        <v>2377344</v>
      </c>
      <c r="G439" s="49"/>
      <c r="H439" s="141"/>
    </row>
    <row r="440" spans="1:8" ht="8.65" hidden="1" customHeight="1" x14ac:dyDescent="0.25">
      <c r="A440" s="164" t="s">
        <v>704</v>
      </c>
      <c r="B440" s="179" t="s">
        <v>705</v>
      </c>
      <c r="C440" s="180"/>
      <c r="D440" s="30" t="s">
        <v>4</v>
      </c>
      <c r="E440" s="153">
        <v>2691992.84</v>
      </c>
      <c r="F440" s="40">
        <v>2689301</v>
      </c>
      <c r="G440" s="49"/>
      <c r="H440" s="141"/>
    </row>
    <row r="441" spans="1:8" ht="14.65" hidden="1" customHeight="1" x14ac:dyDescent="0.25">
      <c r="A441" s="164" t="s">
        <v>706</v>
      </c>
      <c r="B441" s="179" t="s">
        <v>707</v>
      </c>
      <c r="C441" s="180"/>
      <c r="D441" s="30" t="s">
        <v>4</v>
      </c>
      <c r="E441" s="153">
        <v>98781.08</v>
      </c>
      <c r="F441" s="40">
        <v>98682</v>
      </c>
      <c r="G441" s="49"/>
      <c r="H441" s="141"/>
    </row>
    <row r="442" spans="1:8" ht="8.65" hidden="1" customHeight="1" x14ac:dyDescent="0.25">
      <c r="A442" s="164" t="s">
        <v>708</v>
      </c>
      <c r="B442" s="179" t="s">
        <v>709</v>
      </c>
      <c r="C442" s="180"/>
      <c r="D442" s="30" t="s">
        <v>4</v>
      </c>
      <c r="E442" s="153">
        <v>132525.16</v>
      </c>
      <c r="F442" s="40">
        <v>132393</v>
      </c>
      <c r="G442" s="49"/>
      <c r="H442" s="141"/>
    </row>
    <row r="443" spans="1:8" ht="14.65" hidden="1" customHeight="1" x14ac:dyDescent="0.25">
      <c r="A443" s="164" t="s">
        <v>710</v>
      </c>
      <c r="B443" s="179" t="s">
        <v>711</v>
      </c>
      <c r="C443" s="180"/>
      <c r="D443" s="30" t="s">
        <v>4</v>
      </c>
      <c r="E443" s="153">
        <v>195781.34</v>
      </c>
      <c r="F443" s="40">
        <v>195586</v>
      </c>
      <c r="G443" s="49"/>
      <c r="H443" s="141"/>
    </row>
    <row r="444" spans="1:8" ht="8.65" hidden="1" customHeight="1" x14ac:dyDescent="0.25">
      <c r="A444" s="164" t="s">
        <v>712</v>
      </c>
      <c r="B444" s="179" t="s">
        <v>713</v>
      </c>
      <c r="C444" s="180"/>
      <c r="D444" s="30" t="s">
        <v>4</v>
      </c>
      <c r="E444" s="153">
        <v>211225.2</v>
      </c>
      <c r="F444" s="40">
        <v>211014</v>
      </c>
      <c r="G444" s="49"/>
      <c r="H444" s="141"/>
    </row>
    <row r="445" spans="1:8" ht="8.65" hidden="1" customHeight="1" x14ac:dyDescent="0.25">
      <c r="A445" s="164" t="s">
        <v>714</v>
      </c>
      <c r="B445" s="179" t="s">
        <v>715</v>
      </c>
      <c r="C445" s="180"/>
      <c r="D445" s="30" t="s">
        <v>4</v>
      </c>
      <c r="E445" s="153">
        <v>257500.61</v>
      </c>
      <c r="F445" s="40">
        <v>257243</v>
      </c>
      <c r="G445" s="49"/>
      <c r="H445" s="141"/>
    </row>
    <row r="446" spans="1:8" ht="8.65" hidden="1" customHeight="1" x14ac:dyDescent="0.25">
      <c r="A446" s="164" t="s">
        <v>716</v>
      </c>
      <c r="B446" s="179" t="s">
        <v>717</v>
      </c>
      <c r="C446" s="180"/>
      <c r="D446" s="30" t="s">
        <v>4</v>
      </c>
      <c r="E446" s="153">
        <v>261825.34</v>
      </c>
      <c r="F446" s="40">
        <v>261564</v>
      </c>
      <c r="G446" s="49"/>
      <c r="H446" s="141"/>
    </row>
    <row r="447" spans="1:8" ht="8.65" hidden="1" customHeight="1" x14ac:dyDescent="0.25">
      <c r="A447" s="164" t="s">
        <v>718</v>
      </c>
      <c r="B447" s="179" t="s">
        <v>719</v>
      </c>
      <c r="C447" s="180"/>
      <c r="D447" s="30" t="s">
        <v>4</v>
      </c>
      <c r="E447" s="153">
        <v>373333.37</v>
      </c>
      <c r="F447" s="40">
        <v>372960</v>
      </c>
      <c r="G447" s="49"/>
      <c r="H447" s="141"/>
    </row>
    <row r="448" spans="1:8" ht="8.65" hidden="1" customHeight="1" x14ac:dyDescent="0.25">
      <c r="A448" s="164" t="s">
        <v>720</v>
      </c>
      <c r="B448" s="179" t="s">
        <v>721</v>
      </c>
      <c r="C448" s="180"/>
      <c r="D448" s="30" t="s">
        <v>4</v>
      </c>
      <c r="E448" s="153">
        <v>450555.21</v>
      </c>
      <c r="F448" s="40">
        <v>450105</v>
      </c>
      <c r="G448" s="49"/>
      <c r="H448" s="141"/>
    </row>
    <row r="449" spans="1:8" ht="8.65" hidden="1" customHeight="1" x14ac:dyDescent="0.25">
      <c r="A449" s="164" t="s">
        <v>722</v>
      </c>
      <c r="B449" s="179" t="s">
        <v>723</v>
      </c>
      <c r="C449" s="180"/>
      <c r="D449" s="30" t="s">
        <v>4</v>
      </c>
      <c r="E449" s="153">
        <v>9676.5300000000007</v>
      </c>
      <c r="F449" s="40">
        <v>9667</v>
      </c>
      <c r="G449" s="49"/>
      <c r="H449" s="141"/>
    </row>
    <row r="450" spans="1:8" ht="8.65" hidden="1" customHeight="1" x14ac:dyDescent="0.25">
      <c r="A450" s="164" t="s">
        <v>724</v>
      </c>
      <c r="B450" s="179" t="s">
        <v>725</v>
      </c>
      <c r="C450" s="180"/>
      <c r="D450" s="30" t="s">
        <v>4</v>
      </c>
      <c r="E450" s="153">
        <v>9863.57</v>
      </c>
      <c r="F450" s="40">
        <v>9854</v>
      </c>
      <c r="G450" s="49"/>
      <c r="H450" s="141"/>
    </row>
    <row r="451" spans="1:8" ht="8.65" hidden="1" customHeight="1" x14ac:dyDescent="0.25">
      <c r="A451" s="164" t="s">
        <v>726</v>
      </c>
      <c r="B451" s="179" t="s">
        <v>727</v>
      </c>
      <c r="C451" s="180"/>
      <c r="D451" s="30" t="s">
        <v>4</v>
      </c>
      <c r="E451" s="153">
        <v>10046.290000000001</v>
      </c>
      <c r="F451" s="40">
        <v>10036</v>
      </c>
      <c r="G451" s="49"/>
      <c r="H451" s="141"/>
    </row>
    <row r="452" spans="1:8" ht="8.65" hidden="1" customHeight="1" x14ac:dyDescent="0.25">
      <c r="A452" s="164" t="s">
        <v>728</v>
      </c>
      <c r="B452" s="179" t="s">
        <v>729</v>
      </c>
      <c r="C452" s="180"/>
      <c r="D452" s="30" t="s">
        <v>4</v>
      </c>
      <c r="E452" s="153">
        <v>10231.17</v>
      </c>
      <c r="F452" s="40">
        <v>10221</v>
      </c>
      <c r="G452" s="49"/>
      <c r="H452" s="141"/>
    </row>
    <row r="453" spans="1:8" ht="8.65" hidden="1" customHeight="1" x14ac:dyDescent="0.25">
      <c r="A453" s="164" t="s">
        <v>730</v>
      </c>
      <c r="B453" s="179" t="s">
        <v>731</v>
      </c>
      <c r="C453" s="180"/>
      <c r="D453" s="30" t="s">
        <v>4</v>
      </c>
      <c r="E453" s="153">
        <v>10289.549999999999</v>
      </c>
      <c r="F453" s="40">
        <v>10279</v>
      </c>
      <c r="G453" s="49"/>
      <c r="H453" s="141"/>
    </row>
    <row r="454" spans="1:8" ht="8.65" hidden="1" customHeight="1" x14ac:dyDescent="0.25">
      <c r="A454" s="164" t="s">
        <v>732</v>
      </c>
      <c r="B454" s="179" t="s">
        <v>733</v>
      </c>
      <c r="C454" s="180"/>
      <c r="D454" s="30" t="s">
        <v>4</v>
      </c>
      <c r="E454" s="153">
        <v>13197.92</v>
      </c>
      <c r="F454" s="40">
        <v>13185</v>
      </c>
      <c r="G454" s="49"/>
      <c r="H454" s="141"/>
    </row>
    <row r="455" spans="1:8" ht="8.65" hidden="1" customHeight="1" x14ac:dyDescent="0.25">
      <c r="A455" s="164" t="s">
        <v>734</v>
      </c>
      <c r="B455" s="179" t="s">
        <v>735</v>
      </c>
      <c r="C455" s="180"/>
      <c r="D455" s="30" t="s">
        <v>4</v>
      </c>
      <c r="E455" s="153">
        <v>15650.02</v>
      </c>
      <c r="F455" s="40">
        <v>15634</v>
      </c>
      <c r="G455" s="49"/>
      <c r="H455" s="141"/>
    </row>
    <row r="456" spans="1:8" ht="8.65" hidden="1" customHeight="1" x14ac:dyDescent="0.25">
      <c r="A456" s="164" t="s">
        <v>736</v>
      </c>
      <c r="B456" s="179" t="s">
        <v>737</v>
      </c>
      <c r="C456" s="180"/>
      <c r="D456" s="30" t="s">
        <v>4</v>
      </c>
      <c r="E456" s="153">
        <v>42997.9</v>
      </c>
      <c r="F456" s="40">
        <v>42955</v>
      </c>
      <c r="G456" s="49"/>
      <c r="H456" s="141"/>
    </row>
    <row r="457" spans="1:8" ht="8.65" hidden="1" customHeight="1" x14ac:dyDescent="0.25">
      <c r="A457" s="164" t="s">
        <v>738</v>
      </c>
      <c r="B457" s="179" t="s">
        <v>739</v>
      </c>
      <c r="C457" s="180"/>
      <c r="D457" s="30" t="s">
        <v>4</v>
      </c>
      <c r="E457" s="153">
        <v>546124.39</v>
      </c>
      <c r="F457" s="40">
        <v>545578</v>
      </c>
      <c r="G457" s="49"/>
      <c r="H457" s="141"/>
    </row>
    <row r="458" spans="1:8" ht="8.65" hidden="1" customHeight="1" x14ac:dyDescent="0.25">
      <c r="A458" s="164" t="s">
        <v>740</v>
      </c>
      <c r="B458" s="179" t="s">
        <v>741</v>
      </c>
      <c r="C458" s="180"/>
      <c r="D458" s="30" t="s">
        <v>4</v>
      </c>
      <c r="E458" s="153">
        <v>60862.84</v>
      </c>
      <c r="F458" s="40">
        <v>60802</v>
      </c>
      <c r="G458" s="49"/>
      <c r="H458" s="141"/>
    </row>
    <row r="459" spans="1:8" ht="8.65" hidden="1" customHeight="1" x14ac:dyDescent="0.25">
      <c r="A459" s="164" t="s">
        <v>742</v>
      </c>
      <c r="B459" s="179" t="s">
        <v>743</v>
      </c>
      <c r="C459" s="180"/>
      <c r="D459" s="30" t="s">
        <v>4</v>
      </c>
      <c r="E459" s="153">
        <v>107178.1</v>
      </c>
      <c r="F459" s="40">
        <v>107071</v>
      </c>
      <c r="G459" s="49"/>
      <c r="H459" s="141"/>
    </row>
    <row r="460" spans="1:8" ht="8.65" hidden="1" customHeight="1" x14ac:dyDescent="0.25">
      <c r="A460" s="164" t="s">
        <v>744</v>
      </c>
      <c r="B460" s="179" t="s">
        <v>745</v>
      </c>
      <c r="C460" s="180"/>
      <c r="D460" s="30" t="s">
        <v>4</v>
      </c>
      <c r="E460" s="153">
        <v>113970.37</v>
      </c>
      <c r="F460" s="40">
        <v>113856</v>
      </c>
      <c r="G460" s="49"/>
      <c r="H460" s="141"/>
    </row>
    <row r="461" spans="1:8" ht="8.65" hidden="1" customHeight="1" x14ac:dyDescent="0.25">
      <c r="A461" s="164" t="s">
        <v>746</v>
      </c>
      <c r="B461" s="179" t="s">
        <v>747</v>
      </c>
      <c r="C461" s="180"/>
      <c r="D461" s="30" t="s">
        <v>4</v>
      </c>
      <c r="E461" s="153">
        <v>772057.31</v>
      </c>
      <c r="F461" s="40">
        <v>771285</v>
      </c>
      <c r="G461" s="49"/>
      <c r="H461" s="141"/>
    </row>
    <row r="462" spans="1:8" ht="8.65" hidden="1" customHeight="1" x14ac:dyDescent="0.25">
      <c r="A462" s="164" t="s">
        <v>748</v>
      </c>
      <c r="B462" s="179" t="s">
        <v>749</v>
      </c>
      <c r="C462" s="180"/>
      <c r="D462" s="30" t="s">
        <v>4</v>
      </c>
      <c r="E462" s="157">
        <v>26286713.32</v>
      </c>
      <c r="F462" s="45">
        <v>26260427</v>
      </c>
      <c r="G462" s="49"/>
      <c r="H462" s="141"/>
    </row>
    <row r="463" spans="1:8" ht="8.65" hidden="1" customHeight="1" x14ac:dyDescent="0.25">
      <c r="A463" s="164" t="s">
        <v>750</v>
      </c>
      <c r="B463" s="179" t="s">
        <v>751</v>
      </c>
      <c r="C463" s="180"/>
      <c r="D463" s="30" t="s">
        <v>4</v>
      </c>
      <c r="E463" s="153">
        <v>165308.76999999999</v>
      </c>
      <c r="F463" s="40">
        <v>165143</v>
      </c>
      <c r="G463" s="49"/>
      <c r="H463" s="141"/>
    </row>
    <row r="464" spans="1:8" ht="9.6" hidden="1" customHeight="1" x14ac:dyDescent="0.25">
      <c r="A464" s="166"/>
      <c r="B464" s="28"/>
      <c r="C464" s="28"/>
      <c r="D464" s="30"/>
      <c r="E464" s="20"/>
      <c r="F464" s="20"/>
      <c r="G464" s="49"/>
      <c r="H464" s="141"/>
    </row>
    <row r="465" spans="1:8" ht="6.95" hidden="1" customHeight="1" x14ac:dyDescent="0.25">
      <c r="A465" s="167" t="s">
        <v>1</v>
      </c>
      <c r="B465" s="29"/>
      <c r="C465" s="29"/>
      <c r="D465" s="30"/>
      <c r="E465" s="21"/>
      <c r="F465" s="21"/>
      <c r="G465" s="49"/>
      <c r="H465" s="141"/>
    </row>
    <row r="466" spans="1:8" ht="10.15" hidden="1" customHeight="1" x14ac:dyDescent="0.25">
      <c r="A466" s="168" t="s">
        <v>2</v>
      </c>
      <c r="B466" s="185" t="s">
        <v>3</v>
      </c>
      <c r="C466" s="186"/>
      <c r="D466" s="30" t="s">
        <v>4</v>
      </c>
      <c r="E466" s="152" t="s">
        <v>5</v>
      </c>
      <c r="F466" s="39" t="s">
        <v>6</v>
      </c>
      <c r="G466" s="49"/>
      <c r="H466" s="141"/>
    </row>
    <row r="467" spans="1:8" ht="9.4" hidden="1" customHeight="1" x14ac:dyDescent="0.25">
      <c r="A467" s="164" t="s">
        <v>752</v>
      </c>
      <c r="B467" s="179" t="s">
        <v>753</v>
      </c>
      <c r="C467" s="180"/>
      <c r="D467" s="30" t="s">
        <v>4</v>
      </c>
      <c r="E467" s="153">
        <v>215639.47</v>
      </c>
      <c r="F467" s="46">
        <v>215424</v>
      </c>
      <c r="G467" s="49"/>
      <c r="H467" s="141"/>
    </row>
    <row r="468" spans="1:8" ht="8.65" hidden="1" customHeight="1" x14ac:dyDescent="0.25">
      <c r="A468" s="164" t="s">
        <v>754</v>
      </c>
      <c r="B468" s="179" t="s">
        <v>755</v>
      </c>
      <c r="C468" s="180"/>
      <c r="D468" s="30" t="s">
        <v>4</v>
      </c>
      <c r="E468" s="153">
        <v>225226.95</v>
      </c>
      <c r="F468" s="46">
        <v>225002</v>
      </c>
      <c r="G468" s="49"/>
      <c r="H468" s="141"/>
    </row>
    <row r="469" spans="1:8" ht="8.65" hidden="1" customHeight="1" x14ac:dyDescent="0.25">
      <c r="A469" s="164" t="s">
        <v>756</v>
      </c>
      <c r="B469" s="179" t="s">
        <v>757</v>
      </c>
      <c r="C469" s="180"/>
      <c r="D469" s="30" t="s">
        <v>4</v>
      </c>
      <c r="E469" s="153">
        <v>227556.85</v>
      </c>
      <c r="F469" s="46">
        <v>227329</v>
      </c>
      <c r="G469" s="49"/>
      <c r="H469" s="141"/>
    </row>
    <row r="470" spans="1:8" ht="8.65" hidden="1" customHeight="1" x14ac:dyDescent="0.25">
      <c r="A470" s="164" t="s">
        <v>758</v>
      </c>
      <c r="B470" s="179" t="s">
        <v>759</v>
      </c>
      <c r="C470" s="180"/>
      <c r="D470" s="30" t="s">
        <v>4</v>
      </c>
      <c r="E470" s="153">
        <v>265448.01</v>
      </c>
      <c r="F470" s="46">
        <v>265183</v>
      </c>
      <c r="G470" s="49"/>
      <c r="H470" s="141"/>
    </row>
    <row r="471" spans="1:8" ht="8.65" hidden="1" customHeight="1" x14ac:dyDescent="0.25">
      <c r="A471" s="164" t="s">
        <v>760</v>
      </c>
      <c r="B471" s="179" t="s">
        <v>761</v>
      </c>
      <c r="C471" s="180"/>
      <c r="D471" s="30" t="s">
        <v>4</v>
      </c>
      <c r="E471" s="153">
        <v>345750.05</v>
      </c>
      <c r="F471" s="46">
        <v>345404</v>
      </c>
      <c r="G471" s="49"/>
      <c r="H471" s="141"/>
    </row>
    <row r="472" spans="1:8" ht="8.65" hidden="1" customHeight="1" x14ac:dyDescent="0.25">
      <c r="A472" s="164" t="s">
        <v>762</v>
      </c>
      <c r="B472" s="179" t="s">
        <v>763</v>
      </c>
      <c r="C472" s="180"/>
      <c r="D472" s="30" t="s">
        <v>4</v>
      </c>
      <c r="E472" s="153">
        <v>591792.77</v>
      </c>
      <c r="F472" s="46">
        <v>591201</v>
      </c>
      <c r="G472" s="49"/>
      <c r="H472" s="141"/>
    </row>
    <row r="473" spans="1:8" ht="8.65" hidden="1" customHeight="1" x14ac:dyDescent="0.25">
      <c r="A473" s="164" t="s">
        <v>764</v>
      </c>
      <c r="B473" s="179" t="s">
        <v>765</v>
      </c>
      <c r="C473" s="180"/>
      <c r="D473" s="30" t="s">
        <v>4</v>
      </c>
      <c r="E473" s="153">
        <v>782373.48</v>
      </c>
      <c r="F473" s="46">
        <v>781591</v>
      </c>
      <c r="G473" s="49"/>
      <c r="H473" s="141"/>
    </row>
    <row r="474" spans="1:8" ht="8.65" hidden="1" customHeight="1" x14ac:dyDescent="0.25">
      <c r="A474" s="164" t="s">
        <v>766</v>
      </c>
      <c r="B474" s="179" t="s">
        <v>767</v>
      </c>
      <c r="C474" s="180"/>
      <c r="D474" s="30" t="s">
        <v>4</v>
      </c>
      <c r="E474" s="153">
        <v>246534.72</v>
      </c>
      <c r="F474" s="46">
        <v>246288</v>
      </c>
      <c r="G474" s="49"/>
      <c r="H474" s="141"/>
    </row>
    <row r="475" spans="1:8" ht="17.45" hidden="1" customHeight="1" x14ac:dyDescent="0.25">
      <c r="A475" s="164" t="s">
        <v>768</v>
      </c>
      <c r="B475" s="179" t="s">
        <v>1730</v>
      </c>
      <c r="C475" s="180"/>
      <c r="D475" s="30" t="s">
        <v>4</v>
      </c>
      <c r="E475" s="153">
        <v>765460.72</v>
      </c>
      <c r="F475" s="46">
        <v>764695</v>
      </c>
      <c r="G475" s="49"/>
      <c r="H475" s="141"/>
    </row>
    <row r="476" spans="1:8" ht="17.45" hidden="1" customHeight="1" x14ac:dyDescent="0.25">
      <c r="A476" s="164" t="s">
        <v>769</v>
      </c>
      <c r="B476" s="179" t="s">
        <v>1731</v>
      </c>
      <c r="C476" s="180"/>
      <c r="D476" s="30" t="s">
        <v>4</v>
      </c>
      <c r="E476" s="153">
        <v>619135.51</v>
      </c>
      <c r="F476" s="46">
        <v>618516</v>
      </c>
      <c r="G476" s="49"/>
      <c r="H476" s="141"/>
    </row>
    <row r="477" spans="1:8" ht="8.65" hidden="1" customHeight="1" x14ac:dyDescent="0.25">
      <c r="A477" s="164" t="s">
        <v>770</v>
      </c>
      <c r="B477" s="179" t="s">
        <v>771</v>
      </c>
      <c r="C477" s="180"/>
      <c r="D477" s="30" t="s">
        <v>4</v>
      </c>
      <c r="E477" s="153">
        <v>701919.66</v>
      </c>
      <c r="F477" s="46">
        <v>701218</v>
      </c>
      <c r="G477" s="49"/>
      <c r="H477" s="141"/>
    </row>
    <row r="478" spans="1:8" ht="8.65" hidden="1" customHeight="1" x14ac:dyDescent="0.25">
      <c r="A478" s="164" t="s">
        <v>772</v>
      </c>
      <c r="B478" s="179" t="s">
        <v>773</v>
      </c>
      <c r="C478" s="180"/>
      <c r="D478" s="30" t="s">
        <v>4</v>
      </c>
      <c r="E478" s="153">
        <v>732875.24</v>
      </c>
      <c r="F478" s="46">
        <v>732142</v>
      </c>
      <c r="G478" s="49"/>
      <c r="H478" s="141"/>
    </row>
    <row r="479" spans="1:8" ht="8.65" hidden="1" customHeight="1" x14ac:dyDescent="0.25">
      <c r="A479" s="164" t="s">
        <v>774</v>
      </c>
      <c r="B479" s="179" t="s">
        <v>775</v>
      </c>
      <c r="C479" s="180"/>
      <c r="D479" s="30" t="s">
        <v>4</v>
      </c>
      <c r="E479" s="153">
        <v>718600.06</v>
      </c>
      <c r="F479" s="46">
        <v>717881</v>
      </c>
      <c r="G479" s="49"/>
      <c r="H479" s="141"/>
    </row>
    <row r="480" spans="1:8" ht="8.65" hidden="1" customHeight="1" x14ac:dyDescent="0.25">
      <c r="A480" s="164" t="s">
        <v>776</v>
      </c>
      <c r="B480" s="179" t="s">
        <v>777</v>
      </c>
      <c r="C480" s="180"/>
      <c r="D480" s="30" t="s">
        <v>4</v>
      </c>
      <c r="E480" s="153">
        <v>167919.52</v>
      </c>
      <c r="F480" s="46">
        <v>167752</v>
      </c>
      <c r="G480" s="49"/>
      <c r="H480" s="141"/>
    </row>
    <row r="481" spans="1:8" ht="8.65" hidden="1" customHeight="1" x14ac:dyDescent="0.25">
      <c r="A481" s="164" t="s">
        <v>778</v>
      </c>
      <c r="B481" s="179" t="s">
        <v>779</v>
      </c>
      <c r="C481" s="180"/>
      <c r="D481" s="30" t="s">
        <v>4</v>
      </c>
      <c r="E481" s="153">
        <v>1470861.1</v>
      </c>
      <c r="F481" s="46">
        <v>1469390</v>
      </c>
      <c r="G481" s="49"/>
      <c r="H481" s="141"/>
    </row>
    <row r="482" spans="1:8" ht="14.65" hidden="1" customHeight="1" x14ac:dyDescent="0.25">
      <c r="A482" s="164" t="s">
        <v>780</v>
      </c>
      <c r="B482" s="179" t="s">
        <v>781</v>
      </c>
      <c r="C482" s="180"/>
      <c r="D482" s="30" t="s">
        <v>4</v>
      </c>
      <c r="E482" s="153">
        <v>366384.21</v>
      </c>
      <c r="F482" s="46">
        <v>366018</v>
      </c>
      <c r="G482" s="49"/>
      <c r="H482" s="141"/>
    </row>
    <row r="483" spans="1:8" ht="8.65" hidden="1" customHeight="1" x14ac:dyDescent="0.25">
      <c r="A483" s="164" t="s">
        <v>782</v>
      </c>
      <c r="B483" s="179" t="s">
        <v>783</v>
      </c>
      <c r="C483" s="180"/>
      <c r="D483" s="30" t="s">
        <v>4</v>
      </c>
      <c r="E483" s="153">
        <v>324982.64</v>
      </c>
      <c r="F483" s="46">
        <v>324658</v>
      </c>
      <c r="G483" s="49"/>
      <c r="H483" s="141"/>
    </row>
    <row r="484" spans="1:8" ht="8.65" hidden="1" customHeight="1" x14ac:dyDescent="0.25">
      <c r="A484" s="164" t="s">
        <v>784</v>
      </c>
      <c r="B484" s="179" t="s">
        <v>785</v>
      </c>
      <c r="C484" s="180"/>
      <c r="D484" s="30" t="s">
        <v>4</v>
      </c>
      <c r="E484" s="153">
        <v>164154.54999999999</v>
      </c>
      <c r="F484" s="46">
        <v>163990</v>
      </c>
      <c r="G484" s="49"/>
      <c r="H484" s="141"/>
    </row>
    <row r="485" spans="1:8" ht="8.65" hidden="1" customHeight="1" x14ac:dyDescent="0.25">
      <c r="A485" s="164" t="s">
        <v>786</v>
      </c>
      <c r="B485" s="179" t="s">
        <v>787</v>
      </c>
      <c r="C485" s="180"/>
      <c r="D485" s="30" t="s">
        <v>4</v>
      </c>
      <c r="E485" s="153">
        <v>247430.86</v>
      </c>
      <c r="F485" s="46">
        <v>247183</v>
      </c>
      <c r="G485" s="49"/>
      <c r="H485" s="141"/>
    </row>
    <row r="486" spans="1:8" ht="8.65" hidden="1" customHeight="1" x14ac:dyDescent="0.25">
      <c r="A486" s="162">
        <v>8</v>
      </c>
      <c r="B486" s="181" t="s">
        <v>788</v>
      </c>
      <c r="C486" s="182"/>
      <c r="D486" s="30"/>
      <c r="E486" s="156"/>
      <c r="F486" s="43"/>
      <c r="G486" s="49"/>
      <c r="H486" s="141"/>
    </row>
    <row r="487" spans="1:8" ht="17.45" hidden="1" customHeight="1" x14ac:dyDescent="0.25">
      <c r="A487" s="163">
        <v>8.1</v>
      </c>
      <c r="B487" s="183" t="s">
        <v>1732</v>
      </c>
      <c r="C487" s="184"/>
      <c r="D487" s="30"/>
      <c r="E487" s="154"/>
      <c r="F487" s="41"/>
      <c r="G487" s="49"/>
      <c r="H487" s="141"/>
    </row>
    <row r="488" spans="1:8" ht="37.5" hidden="1" customHeight="1" x14ac:dyDescent="0.25">
      <c r="A488" s="165" t="s">
        <v>2120</v>
      </c>
      <c r="B488" s="179" t="s">
        <v>1733</v>
      </c>
      <c r="C488" s="180"/>
      <c r="D488" s="30" t="s">
        <v>789</v>
      </c>
      <c r="E488" s="155">
        <v>119333.01</v>
      </c>
      <c r="F488" s="42">
        <v>119214</v>
      </c>
      <c r="G488" s="49"/>
      <c r="H488" s="141"/>
    </row>
    <row r="489" spans="1:8" ht="39.75" hidden="1" customHeight="1" x14ac:dyDescent="0.25">
      <c r="A489" s="165" t="s">
        <v>2121</v>
      </c>
      <c r="B489" s="179" t="s">
        <v>1734</v>
      </c>
      <c r="C489" s="180"/>
      <c r="D489" s="30" t="s">
        <v>789</v>
      </c>
      <c r="E489" s="155">
        <v>143078.72</v>
      </c>
      <c r="F489" s="42">
        <v>142936</v>
      </c>
      <c r="G489" s="49"/>
      <c r="H489" s="141"/>
    </row>
    <row r="490" spans="1:8" ht="41.25" hidden="1" customHeight="1" x14ac:dyDescent="0.25">
      <c r="A490" s="165" t="s">
        <v>2122</v>
      </c>
      <c r="B490" s="179" t="s">
        <v>1735</v>
      </c>
      <c r="C490" s="180"/>
      <c r="D490" s="30" t="s">
        <v>789</v>
      </c>
      <c r="E490" s="155">
        <v>136038.73000000001</v>
      </c>
      <c r="F490" s="42">
        <v>135903</v>
      </c>
      <c r="G490" s="49"/>
      <c r="H490" s="141"/>
    </row>
    <row r="491" spans="1:8" ht="39" hidden="1" customHeight="1" x14ac:dyDescent="0.25">
      <c r="A491" s="165" t="s">
        <v>2123</v>
      </c>
      <c r="B491" s="179" t="s">
        <v>1736</v>
      </c>
      <c r="C491" s="180"/>
      <c r="D491" s="30" t="s">
        <v>789</v>
      </c>
      <c r="E491" s="155">
        <v>153686.28</v>
      </c>
      <c r="F491" s="42">
        <v>153533</v>
      </c>
      <c r="G491" s="49"/>
      <c r="H491" s="141"/>
    </row>
    <row r="492" spans="1:8" ht="36" hidden="1" customHeight="1" x14ac:dyDescent="0.25">
      <c r="A492" s="165" t="s">
        <v>2124</v>
      </c>
      <c r="B492" s="179" t="s">
        <v>1737</v>
      </c>
      <c r="C492" s="180"/>
      <c r="D492" s="30" t="s">
        <v>789</v>
      </c>
      <c r="E492" s="155">
        <v>130767.71</v>
      </c>
      <c r="F492" s="42">
        <v>130637</v>
      </c>
      <c r="G492" s="49"/>
      <c r="H492" s="141"/>
    </row>
    <row r="493" spans="1:8" ht="36" hidden="1" customHeight="1" x14ac:dyDescent="0.25">
      <c r="A493" s="165" t="s">
        <v>2125</v>
      </c>
      <c r="B493" s="179" t="s">
        <v>1738</v>
      </c>
      <c r="C493" s="180"/>
      <c r="D493" s="30" t="s">
        <v>789</v>
      </c>
      <c r="E493" s="155">
        <v>157641.65</v>
      </c>
      <c r="F493" s="42">
        <v>157484</v>
      </c>
      <c r="G493" s="49"/>
      <c r="H493" s="141"/>
    </row>
    <row r="494" spans="1:8" ht="35.25" hidden="1" customHeight="1" x14ac:dyDescent="0.25">
      <c r="A494" s="165" t="s">
        <v>2126</v>
      </c>
      <c r="B494" s="179" t="s">
        <v>1739</v>
      </c>
      <c r="C494" s="180"/>
      <c r="D494" s="30" t="s">
        <v>789</v>
      </c>
      <c r="E494" s="155">
        <v>147035.51</v>
      </c>
      <c r="F494" s="42">
        <v>146888</v>
      </c>
      <c r="G494" s="49"/>
      <c r="H494" s="141"/>
    </row>
    <row r="495" spans="1:8" ht="41.25" hidden="1" customHeight="1" x14ac:dyDescent="0.25">
      <c r="A495" s="165" t="s">
        <v>2127</v>
      </c>
      <c r="B495" s="179" t="s">
        <v>1740</v>
      </c>
      <c r="C495" s="180"/>
      <c r="D495" s="30" t="s">
        <v>789</v>
      </c>
      <c r="E495" s="155">
        <v>166838.57999999999</v>
      </c>
      <c r="F495" s="42">
        <v>166672</v>
      </c>
      <c r="G495" s="49"/>
      <c r="H495" s="141"/>
    </row>
    <row r="496" spans="1:8" ht="36" hidden="1" customHeight="1" x14ac:dyDescent="0.25">
      <c r="A496" s="165" t="s">
        <v>2128</v>
      </c>
      <c r="B496" s="179" t="s">
        <v>1741</v>
      </c>
      <c r="C496" s="180"/>
      <c r="D496" s="30" t="s">
        <v>789</v>
      </c>
      <c r="E496" s="155">
        <v>130853.84</v>
      </c>
      <c r="F496" s="42">
        <v>130723</v>
      </c>
      <c r="G496" s="49"/>
      <c r="H496" s="141"/>
    </row>
    <row r="497" spans="1:8" ht="33.75" hidden="1" customHeight="1" x14ac:dyDescent="0.25">
      <c r="A497" s="165" t="s">
        <v>2129</v>
      </c>
      <c r="B497" s="179" t="s">
        <v>1742</v>
      </c>
      <c r="C497" s="180"/>
      <c r="D497" s="30" t="s">
        <v>789</v>
      </c>
      <c r="E497" s="155">
        <v>157727.78</v>
      </c>
      <c r="F497" s="42">
        <v>157570</v>
      </c>
      <c r="G497" s="49"/>
      <c r="H497" s="141"/>
    </row>
    <row r="498" spans="1:8" ht="36" hidden="1" customHeight="1" x14ac:dyDescent="0.25">
      <c r="A498" s="165" t="s">
        <v>2130</v>
      </c>
      <c r="B498" s="179" t="s">
        <v>1987</v>
      </c>
      <c r="C498" s="180"/>
      <c r="D498" s="30" t="s">
        <v>789</v>
      </c>
      <c r="E498" s="155">
        <v>147282.12</v>
      </c>
      <c r="F498" s="42">
        <v>147135</v>
      </c>
      <c r="G498" s="49"/>
      <c r="H498" s="141"/>
    </row>
    <row r="499" spans="1:8" ht="35.25" hidden="1" customHeight="1" x14ac:dyDescent="0.25">
      <c r="A499" s="165" t="s">
        <v>2131</v>
      </c>
      <c r="B499" s="179" t="s">
        <v>1743</v>
      </c>
      <c r="C499" s="180"/>
      <c r="D499" s="30" t="s">
        <v>789</v>
      </c>
      <c r="E499" s="155">
        <v>163682.75</v>
      </c>
      <c r="F499" s="42">
        <v>163519</v>
      </c>
      <c r="G499" s="49"/>
      <c r="H499" s="141"/>
    </row>
    <row r="500" spans="1:8" ht="36" hidden="1" customHeight="1" x14ac:dyDescent="0.25">
      <c r="A500" s="165" t="s">
        <v>2132</v>
      </c>
      <c r="B500" s="179" t="s">
        <v>1744</v>
      </c>
      <c r="C500" s="180"/>
      <c r="D500" s="30" t="s">
        <v>789</v>
      </c>
      <c r="E500" s="155">
        <v>147599.06</v>
      </c>
      <c r="F500" s="42">
        <v>147451</v>
      </c>
      <c r="G500" s="49"/>
      <c r="H500" s="141"/>
    </row>
    <row r="501" spans="1:8" ht="40.5" hidden="1" customHeight="1" x14ac:dyDescent="0.25">
      <c r="A501" s="165" t="s">
        <v>2133</v>
      </c>
      <c r="B501" s="179" t="s">
        <v>1745</v>
      </c>
      <c r="C501" s="180"/>
      <c r="D501" s="30" t="s">
        <v>789</v>
      </c>
      <c r="E501" s="155">
        <v>174472.99</v>
      </c>
      <c r="F501" s="42">
        <v>174299</v>
      </c>
      <c r="G501" s="49"/>
      <c r="H501" s="141"/>
    </row>
    <row r="502" spans="1:8" ht="40.5" hidden="1" customHeight="1" x14ac:dyDescent="0.25">
      <c r="A502" s="165" t="s">
        <v>2134</v>
      </c>
      <c r="B502" s="179" t="s">
        <v>1746</v>
      </c>
      <c r="C502" s="180"/>
      <c r="D502" s="30" t="s">
        <v>789</v>
      </c>
      <c r="E502" s="155">
        <v>164027.32999999999</v>
      </c>
      <c r="F502" s="42">
        <v>163863</v>
      </c>
      <c r="G502" s="49"/>
      <c r="H502" s="141"/>
    </row>
    <row r="503" spans="1:8" ht="29.1" hidden="1" customHeight="1" x14ac:dyDescent="0.25">
      <c r="A503" s="165" t="s">
        <v>2135</v>
      </c>
      <c r="B503" s="179" t="s">
        <v>1747</v>
      </c>
      <c r="C503" s="180"/>
      <c r="D503" s="30" t="s">
        <v>789</v>
      </c>
      <c r="E503" s="155">
        <v>180427.95</v>
      </c>
      <c r="F503" s="42">
        <v>180248</v>
      </c>
      <c r="G503" s="49"/>
      <c r="H503" s="141"/>
    </row>
    <row r="504" spans="1:8" ht="8.65" hidden="1" customHeight="1" x14ac:dyDescent="0.25">
      <c r="A504" s="164" t="s">
        <v>790</v>
      </c>
      <c r="B504" s="179" t="s">
        <v>791</v>
      </c>
      <c r="C504" s="180"/>
      <c r="D504" s="30" t="s">
        <v>4</v>
      </c>
      <c r="E504" s="153">
        <v>16677.259999999998</v>
      </c>
      <c r="F504" s="40">
        <v>16661</v>
      </c>
      <c r="G504" s="49"/>
      <c r="H504" s="141"/>
    </row>
    <row r="505" spans="1:8" ht="8.65" hidden="1" customHeight="1" x14ac:dyDescent="0.25">
      <c r="A505" s="164" t="s">
        <v>792</v>
      </c>
      <c r="B505" s="179" t="s">
        <v>793</v>
      </c>
      <c r="C505" s="180"/>
      <c r="D505" s="30" t="s">
        <v>4</v>
      </c>
      <c r="E505" s="153">
        <v>16400.39</v>
      </c>
      <c r="F505" s="40">
        <v>16384</v>
      </c>
      <c r="G505" s="49"/>
      <c r="H505" s="141"/>
    </row>
    <row r="506" spans="1:8" ht="37.5" hidden="1" customHeight="1" x14ac:dyDescent="0.25">
      <c r="A506" s="165" t="s">
        <v>2136</v>
      </c>
      <c r="B506" s="179" t="s">
        <v>1989</v>
      </c>
      <c r="C506" s="180"/>
      <c r="D506" s="30" t="s">
        <v>789</v>
      </c>
      <c r="E506" s="155">
        <v>107527.51</v>
      </c>
      <c r="F506" s="42">
        <v>107420</v>
      </c>
      <c r="G506" s="49"/>
      <c r="H506" s="141"/>
    </row>
    <row r="507" spans="1:8" ht="38.25" hidden="1" customHeight="1" x14ac:dyDescent="0.25">
      <c r="A507" s="165" t="s">
        <v>2137</v>
      </c>
      <c r="B507" s="179" t="s">
        <v>1748</v>
      </c>
      <c r="C507" s="180"/>
      <c r="D507" s="30" t="s">
        <v>789</v>
      </c>
      <c r="E507" s="155">
        <v>119579.98</v>
      </c>
      <c r="F507" s="42">
        <v>119460</v>
      </c>
      <c r="G507" s="49"/>
      <c r="H507" s="141"/>
    </row>
    <row r="508" spans="1:8" ht="37.5" hidden="1" customHeight="1" x14ac:dyDescent="0.25">
      <c r="A508" s="165" t="s">
        <v>2138</v>
      </c>
      <c r="B508" s="179" t="s">
        <v>1988</v>
      </c>
      <c r="C508" s="180"/>
      <c r="D508" s="30" t="s">
        <v>789</v>
      </c>
      <c r="E508" s="155">
        <v>124265.33</v>
      </c>
      <c r="F508" s="42">
        <v>124141</v>
      </c>
      <c r="G508" s="49"/>
      <c r="H508" s="141"/>
    </row>
    <row r="509" spans="1:8" ht="33.75" hidden="1" customHeight="1" x14ac:dyDescent="0.25">
      <c r="A509" s="165" t="s">
        <v>2139</v>
      </c>
      <c r="B509" s="179" t="s">
        <v>1749</v>
      </c>
      <c r="C509" s="180"/>
      <c r="D509" s="30" t="s">
        <v>789</v>
      </c>
      <c r="E509" s="155">
        <v>131235.81</v>
      </c>
      <c r="F509" s="42">
        <v>131105</v>
      </c>
      <c r="G509" s="49"/>
      <c r="H509" s="141"/>
    </row>
    <row r="510" spans="1:8" ht="39" hidden="1" customHeight="1" x14ac:dyDescent="0.25">
      <c r="A510" s="165" t="s">
        <v>2140</v>
      </c>
      <c r="B510" s="179" t="s">
        <v>1750</v>
      </c>
      <c r="C510" s="180"/>
      <c r="D510" s="30" t="s">
        <v>789</v>
      </c>
      <c r="E510" s="155">
        <v>124283.47</v>
      </c>
      <c r="F510" s="42">
        <v>124159</v>
      </c>
      <c r="G510" s="49"/>
      <c r="H510" s="141"/>
    </row>
    <row r="511" spans="1:8" ht="42" hidden="1" customHeight="1" x14ac:dyDescent="0.25">
      <c r="A511" s="165" t="s">
        <v>2141</v>
      </c>
      <c r="B511" s="179" t="s">
        <v>1751</v>
      </c>
      <c r="C511" s="180"/>
      <c r="D511" s="30" t="s">
        <v>789</v>
      </c>
      <c r="E511" s="155">
        <v>132595.17000000001</v>
      </c>
      <c r="F511" s="42">
        <v>132463</v>
      </c>
      <c r="G511" s="49"/>
      <c r="H511" s="141"/>
    </row>
    <row r="512" spans="1:8" ht="17.45" hidden="1" customHeight="1" x14ac:dyDescent="0.25">
      <c r="A512" s="164" t="s">
        <v>794</v>
      </c>
      <c r="B512" s="179" t="s">
        <v>1752</v>
      </c>
      <c r="C512" s="180"/>
      <c r="D512" s="30" t="s">
        <v>4</v>
      </c>
      <c r="E512" s="153">
        <v>158449.03</v>
      </c>
      <c r="F512" s="40">
        <v>158291</v>
      </c>
      <c r="G512" s="49"/>
      <c r="H512" s="141"/>
    </row>
    <row r="513" spans="1:8" ht="41.25" hidden="1" customHeight="1" x14ac:dyDescent="0.25">
      <c r="A513" s="165" t="s">
        <v>2142</v>
      </c>
      <c r="B513" s="179" t="s">
        <v>1753</v>
      </c>
      <c r="C513" s="180"/>
      <c r="D513" s="30" t="s">
        <v>789</v>
      </c>
      <c r="E513" s="155">
        <v>145519.9</v>
      </c>
      <c r="F513" s="42">
        <v>145374</v>
      </c>
      <c r="G513" s="49"/>
      <c r="H513" s="141"/>
    </row>
    <row r="514" spans="1:8" ht="46.5" hidden="1" customHeight="1" x14ac:dyDescent="0.25">
      <c r="A514" s="165" t="s">
        <v>2143</v>
      </c>
      <c r="B514" s="179" t="s">
        <v>1754</v>
      </c>
      <c r="C514" s="180"/>
      <c r="D514" s="30" t="s">
        <v>789</v>
      </c>
      <c r="E514" s="155">
        <v>173270.5</v>
      </c>
      <c r="F514" s="42">
        <v>173097</v>
      </c>
      <c r="G514" s="49"/>
      <c r="H514" s="141"/>
    </row>
    <row r="515" spans="1:8" ht="9.6" hidden="1" customHeight="1" x14ac:dyDescent="0.25">
      <c r="A515" s="166"/>
      <c r="B515" s="28"/>
      <c r="C515" s="28"/>
      <c r="D515" s="30"/>
      <c r="E515" s="20"/>
      <c r="F515" s="20"/>
      <c r="G515" s="49"/>
      <c r="H515" s="141"/>
    </row>
    <row r="516" spans="1:8" ht="6.95" hidden="1" customHeight="1" x14ac:dyDescent="0.25">
      <c r="A516" s="167" t="s">
        <v>1</v>
      </c>
      <c r="B516" s="29"/>
      <c r="C516" s="29"/>
      <c r="D516" s="30"/>
      <c r="E516" s="21"/>
      <c r="F516" s="21"/>
      <c r="G516" s="49"/>
      <c r="H516" s="141"/>
    </row>
    <row r="517" spans="1:8" ht="10.15" hidden="1" customHeight="1" x14ac:dyDescent="0.25">
      <c r="A517" s="168" t="s">
        <v>2</v>
      </c>
      <c r="B517" s="185" t="s">
        <v>3</v>
      </c>
      <c r="C517" s="186"/>
      <c r="D517" s="30" t="s">
        <v>4</v>
      </c>
      <c r="E517" s="152" t="s">
        <v>5</v>
      </c>
      <c r="F517" s="39" t="s">
        <v>6</v>
      </c>
      <c r="G517" s="49"/>
      <c r="H517" s="141"/>
    </row>
    <row r="518" spans="1:8" ht="39" hidden="1" customHeight="1" x14ac:dyDescent="0.25">
      <c r="A518" s="165" t="s">
        <v>2144</v>
      </c>
      <c r="B518" s="179" t="s">
        <v>1755</v>
      </c>
      <c r="C518" s="180"/>
      <c r="D518" s="30" t="s">
        <v>789</v>
      </c>
      <c r="E518" s="155">
        <v>196196.38</v>
      </c>
      <c r="F518" s="47">
        <v>196000</v>
      </c>
      <c r="G518" s="49"/>
      <c r="H518" s="141"/>
    </row>
    <row r="519" spans="1:8" ht="36" hidden="1" customHeight="1" x14ac:dyDescent="0.25">
      <c r="A519" s="165" t="s">
        <v>2145</v>
      </c>
      <c r="B519" s="179" t="s">
        <v>1756</v>
      </c>
      <c r="C519" s="180"/>
      <c r="D519" s="30" t="s">
        <v>789</v>
      </c>
      <c r="E519" s="155">
        <v>175304.81</v>
      </c>
      <c r="F519" s="47">
        <v>175130</v>
      </c>
      <c r="G519" s="49"/>
      <c r="H519" s="141"/>
    </row>
    <row r="520" spans="1:8" ht="18" hidden="1" customHeight="1" x14ac:dyDescent="0.25">
      <c r="A520" s="163">
        <v>8.1999999999999993</v>
      </c>
      <c r="B520" s="183" t="s">
        <v>795</v>
      </c>
      <c r="C520" s="184"/>
      <c r="D520" s="30"/>
      <c r="E520" s="154"/>
      <c r="F520" s="44"/>
      <c r="G520" s="49"/>
      <c r="H520" s="141"/>
    </row>
    <row r="521" spans="1:8" ht="17.45" hidden="1" customHeight="1" x14ac:dyDescent="0.25">
      <c r="A521" s="164" t="s">
        <v>796</v>
      </c>
      <c r="B521" s="179" t="s">
        <v>1757</v>
      </c>
      <c r="C521" s="180"/>
      <c r="D521" s="30" t="s">
        <v>89</v>
      </c>
      <c r="E521" s="153">
        <v>167199.6</v>
      </c>
      <c r="F521" s="46">
        <v>167032</v>
      </c>
      <c r="G521" s="49"/>
      <c r="H521" s="141"/>
    </row>
    <row r="522" spans="1:8" ht="35.25" hidden="1" customHeight="1" x14ac:dyDescent="0.25">
      <c r="A522" s="165" t="s">
        <v>2146</v>
      </c>
      <c r="B522" s="179" t="s">
        <v>1758</v>
      </c>
      <c r="C522" s="180"/>
      <c r="D522" s="30" t="s">
        <v>797</v>
      </c>
      <c r="E522" s="155">
        <v>123806.29</v>
      </c>
      <c r="F522" s="47">
        <v>123682</v>
      </c>
      <c r="G522" s="49"/>
      <c r="H522" s="141"/>
    </row>
    <row r="523" spans="1:8" ht="17.45" hidden="1" customHeight="1" x14ac:dyDescent="0.25">
      <c r="A523" s="164" t="s">
        <v>798</v>
      </c>
      <c r="B523" s="179" t="s">
        <v>1759</v>
      </c>
      <c r="C523" s="180"/>
      <c r="D523" s="30" t="s">
        <v>89</v>
      </c>
      <c r="E523" s="153">
        <v>138449.79</v>
      </c>
      <c r="F523" s="46">
        <v>138311</v>
      </c>
      <c r="G523" s="49"/>
      <c r="H523" s="141"/>
    </row>
    <row r="524" spans="1:8" ht="35.1" hidden="1" customHeight="1" x14ac:dyDescent="0.25">
      <c r="A524" s="165" t="s">
        <v>2147</v>
      </c>
      <c r="B524" s="179" t="s">
        <v>1760</v>
      </c>
      <c r="C524" s="180"/>
      <c r="D524" s="30" t="s">
        <v>797</v>
      </c>
      <c r="E524" s="155">
        <v>104483.75</v>
      </c>
      <c r="F524" s="47">
        <v>104379</v>
      </c>
      <c r="G524" s="49"/>
      <c r="H524" s="141"/>
    </row>
    <row r="525" spans="1:8" ht="35.1" hidden="1" customHeight="1" x14ac:dyDescent="0.25">
      <c r="A525" s="165" t="s">
        <v>2148</v>
      </c>
      <c r="B525" s="179" t="s">
        <v>1761</v>
      </c>
      <c r="C525" s="180"/>
      <c r="D525" s="30" t="s">
        <v>797</v>
      </c>
      <c r="E525" s="155">
        <v>133344.03</v>
      </c>
      <c r="F525" s="47">
        <v>133211</v>
      </c>
      <c r="G525" s="49"/>
      <c r="H525" s="141"/>
    </row>
    <row r="526" spans="1:8" ht="35.1" hidden="1" customHeight="1" x14ac:dyDescent="0.25">
      <c r="A526" s="165" t="s">
        <v>2149</v>
      </c>
      <c r="B526" s="179" t="s">
        <v>1762</v>
      </c>
      <c r="C526" s="180"/>
      <c r="D526" s="30" t="s">
        <v>797</v>
      </c>
      <c r="E526" s="155">
        <v>170680.37</v>
      </c>
      <c r="F526" s="47">
        <v>170510</v>
      </c>
      <c r="G526" s="49"/>
      <c r="H526" s="141"/>
    </row>
    <row r="527" spans="1:8" ht="35.1" hidden="1" customHeight="1" x14ac:dyDescent="0.25">
      <c r="A527" s="165" t="s">
        <v>2150</v>
      </c>
      <c r="B527" s="179" t="s">
        <v>1763</v>
      </c>
      <c r="C527" s="180"/>
      <c r="D527" s="30" t="s">
        <v>797</v>
      </c>
      <c r="E527" s="155">
        <v>80372.12</v>
      </c>
      <c r="F527" s="47">
        <v>80292</v>
      </c>
      <c r="G527" s="49"/>
      <c r="H527" s="141"/>
    </row>
    <row r="528" spans="1:8" ht="35.1" hidden="1" customHeight="1" x14ac:dyDescent="0.25">
      <c r="A528" s="165" t="s">
        <v>2151</v>
      </c>
      <c r="B528" s="179" t="s">
        <v>1764</v>
      </c>
      <c r="C528" s="180"/>
      <c r="D528" s="30" t="s">
        <v>797</v>
      </c>
      <c r="E528" s="155">
        <v>102572.33</v>
      </c>
      <c r="F528" s="47">
        <v>102470</v>
      </c>
      <c r="G528" s="49"/>
      <c r="H528" s="141"/>
    </row>
    <row r="529" spans="1:8" ht="35.1" hidden="1" customHeight="1" x14ac:dyDescent="0.25">
      <c r="A529" s="165" t="s">
        <v>2152</v>
      </c>
      <c r="B529" s="179" t="s">
        <v>1765</v>
      </c>
      <c r="C529" s="180"/>
      <c r="D529" s="30" t="s">
        <v>797</v>
      </c>
      <c r="E529" s="155">
        <v>131292.59</v>
      </c>
      <c r="F529" s="47">
        <v>131161</v>
      </c>
      <c r="G529" s="49"/>
      <c r="H529" s="141"/>
    </row>
    <row r="530" spans="1:8" ht="8.65" hidden="1" customHeight="1" x14ac:dyDescent="0.25">
      <c r="A530" s="163">
        <v>8.3000000000000007</v>
      </c>
      <c r="B530" s="183" t="s">
        <v>799</v>
      </c>
      <c r="C530" s="184"/>
      <c r="D530" s="30"/>
      <c r="E530" s="154"/>
      <c r="F530" s="44"/>
      <c r="G530" s="49"/>
      <c r="H530" s="141"/>
    </row>
    <row r="531" spans="1:8" ht="8.65" hidden="1" customHeight="1" x14ac:dyDescent="0.25">
      <c r="A531" s="164" t="s">
        <v>800</v>
      </c>
      <c r="B531" s="179" t="s">
        <v>801</v>
      </c>
      <c r="C531" s="180"/>
      <c r="D531" s="30" t="s">
        <v>89</v>
      </c>
      <c r="E531" s="153">
        <v>7572.2</v>
      </c>
      <c r="F531" s="46">
        <v>7565</v>
      </c>
      <c r="G531" s="49"/>
      <c r="H531" s="141"/>
    </row>
    <row r="532" spans="1:8" ht="8.65" hidden="1" customHeight="1" x14ac:dyDescent="0.25">
      <c r="A532" s="164" t="s">
        <v>802</v>
      </c>
      <c r="B532" s="179" t="s">
        <v>803</v>
      </c>
      <c r="C532" s="180"/>
      <c r="D532" s="30" t="s">
        <v>89</v>
      </c>
      <c r="E532" s="153">
        <v>9307.93</v>
      </c>
      <c r="F532" s="46">
        <v>9299</v>
      </c>
      <c r="G532" s="49"/>
      <c r="H532" s="141"/>
    </row>
    <row r="533" spans="1:8" ht="8.65" hidden="1" customHeight="1" x14ac:dyDescent="0.25">
      <c r="A533" s="164" t="s">
        <v>804</v>
      </c>
      <c r="B533" s="179" t="s">
        <v>805</v>
      </c>
      <c r="C533" s="180"/>
      <c r="D533" s="30" t="s">
        <v>89</v>
      </c>
      <c r="E533" s="153">
        <v>10853.91</v>
      </c>
      <c r="F533" s="46">
        <v>10843</v>
      </c>
      <c r="G533" s="49"/>
      <c r="H533" s="141"/>
    </row>
    <row r="534" spans="1:8" ht="8.65" hidden="1" customHeight="1" x14ac:dyDescent="0.25">
      <c r="A534" s="164" t="s">
        <v>806</v>
      </c>
      <c r="B534" s="179" t="s">
        <v>807</v>
      </c>
      <c r="C534" s="180"/>
      <c r="D534" s="30" t="s">
        <v>89</v>
      </c>
      <c r="E534" s="153">
        <v>12526.86</v>
      </c>
      <c r="F534" s="46">
        <v>12514</v>
      </c>
      <c r="G534" s="49"/>
      <c r="H534" s="141"/>
    </row>
    <row r="535" spans="1:8" ht="8.65" hidden="1" customHeight="1" x14ac:dyDescent="0.25">
      <c r="A535" s="164" t="s">
        <v>808</v>
      </c>
      <c r="B535" s="179" t="s">
        <v>809</v>
      </c>
      <c r="C535" s="180"/>
      <c r="D535" s="30" t="s">
        <v>89</v>
      </c>
      <c r="E535" s="153">
        <v>15802.98</v>
      </c>
      <c r="F535" s="46">
        <v>15787</v>
      </c>
      <c r="G535" s="49"/>
      <c r="H535" s="141"/>
    </row>
    <row r="536" spans="1:8" ht="8.65" hidden="1" customHeight="1" x14ac:dyDescent="0.25">
      <c r="A536" s="164" t="s">
        <v>810</v>
      </c>
      <c r="B536" s="179" t="s">
        <v>811</v>
      </c>
      <c r="C536" s="180"/>
      <c r="D536" s="30" t="s">
        <v>89</v>
      </c>
      <c r="E536" s="153">
        <v>18255.89</v>
      </c>
      <c r="F536" s="46">
        <v>18238</v>
      </c>
      <c r="G536" s="49"/>
      <c r="H536" s="141"/>
    </row>
    <row r="537" spans="1:8" ht="8.65" hidden="1" customHeight="1" x14ac:dyDescent="0.25">
      <c r="A537" s="164" t="s">
        <v>812</v>
      </c>
      <c r="B537" s="179" t="s">
        <v>813</v>
      </c>
      <c r="C537" s="180"/>
      <c r="D537" s="30" t="s">
        <v>89</v>
      </c>
      <c r="E537" s="153">
        <v>13383.56</v>
      </c>
      <c r="F537" s="46">
        <v>13370</v>
      </c>
      <c r="G537" s="49"/>
      <c r="H537" s="141"/>
    </row>
    <row r="538" spans="1:8" ht="8.65" hidden="1" customHeight="1" x14ac:dyDescent="0.25">
      <c r="A538" s="164" t="s">
        <v>814</v>
      </c>
      <c r="B538" s="179" t="s">
        <v>815</v>
      </c>
      <c r="C538" s="180"/>
      <c r="D538" s="30" t="s">
        <v>89</v>
      </c>
      <c r="E538" s="153">
        <v>17428.48</v>
      </c>
      <c r="F538" s="46">
        <v>17411</v>
      </c>
      <c r="G538" s="49"/>
      <c r="H538" s="141"/>
    </row>
    <row r="539" spans="1:8" ht="8.65" hidden="1" customHeight="1" x14ac:dyDescent="0.25">
      <c r="A539" s="164" t="s">
        <v>816</v>
      </c>
      <c r="B539" s="179" t="s">
        <v>817</v>
      </c>
      <c r="C539" s="180"/>
      <c r="D539" s="30" t="s">
        <v>89</v>
      </c>
      <c r="E539" s="153">
        <v>21707.82</v>
      </c>
      <c r="F539" s="46">
        <v>21686</v>
      </c>
      <c r="G539" s="49"/>
      <c r="H539" s="141"/>
    </row>
    <row r="540" spans="1:8" ht="8.65" hidden="1" customHeight="1" x14ac:dyDescent="0.25">
      <c r="A540" s="164" t="s">
        <v>818</v>
      </c>
      <c r="B540" s="179" t="s">
        <v>819</v>
      </c>
      <c r="C540" s="180"/>
      <c r="D540" s="30" t="s">
        <v>89</v>
      </c>
      <c r="E540" s="153">
        <v>32533.82</v>
      </c>
      <c r="F540" s="46">
        <v>32501</v>
      </c>
      <c r="G540" s="49"/>
      <c r="H540" s="141"/>
    </row>
    <row r="541" spans="1:8" ht="8.65" hidden="1" customHeight="1" x14ac:dyDescent="0.25">
      <c r="A541" s="164" t="s">
        <v>820</v>
      </c>
      <c r="B541" s="179" t="s">
        <v>821</v>
      </c>
      <c r="C541" s="180"/>
      <c r="D541" s="30" t="s">
        <v>89</v>
      </c>
      <c r="E541" s="153">
        <v>44037.94</v>
      </c>
      <c r="F541" s="46">
        <v>43994</v>
      </c>
      <c r="G541" s="49"/>
      <c r="H541" s="141"/>
    </row>
    <row r="542" spans="1:8" ht="8.65" hidden="1" customHeight="1" x14ac:dyDescent="0.25">
      <c r="A542" s="164" t="s">
        <v>822</v>
      </c>
      <c r="B542" s="179" t="s">
        <v>823</v>
      </c>
      <c r="C542" s="180"/>
      <c r="D542" s="30" t="s">
        <v>89</v>
      </c>
      <c r="E542" s="153">
        <v>57422.89</v>
      </c>
      <c r="F542" s="46">
        <v>57365</v>
      </c>
      <c r="G542" s="49"/>
      <c r="H542" s="141"/>
    </row>
    <row r="543" spans="1:8" ht="17.45" hidden="1" customHeight="1" x14ac:dyDescent="0.25">
      <c r="A543" s="164" t="s">
        <v>824</v>
      </c>
      <c r="B543" s="179" t="s">
        <v>1766</v>
      </c>
      <c r="C543" s="180"/>
      <c r="D543" s="30" t="s">
        <v>89</v>
      </c>
      <c r="E543" s="153">
        <v>45150.75</v>
      </c>
      <c r="F543" s="46">
        <v>45106</v>
      </c>
      <c r="G543" s="49"/>
      <c r="H543" s="141"/>
    </row>
    <row r="544" spans="1:8" ht="17.45" hidden="1" customHeight="1" x14ac:dyDescent="0.25">
      <c r="A544" s="164" t="s">
        <v>825</v>
      </c>
      <c r="B544" s="179" t="s">
        <v>1767</v>
      </c>
      <c r="C544" s="180"/>
      <c r="D544" s="30" t="s">
        <v>89</v>
      </c>
      <c r="E544" s="153">
        <v>64948.06</v>
      </c>
      <c r="F544" s="46">
        <v>64883</v>
      </c>
      <c r="G544" s="49"/>
      <c r="H544" s="141"/>
    </row>
    <row r="545" spans="1:8" ht="17.45" hidden="1" customHeight="1" x14ac:dyDescent="0.25">
      <c r="A545" s="164" t="s">
        <v>826</v>
      </c>
      <c r="B545" s="179" t="s">
        <v>1768</v>
      </c>
      <c r="C545" s="180"/>
      <c r="D545" s="30" t="s">
        <v>89</v>
      </c>
      <c r="E545" s="153">
        <v>113909.74</v>
      </c>
      <c r="F545" s="46">
        <v>113796</v>
      </c>
      <c r="G545" s="49"/>
      <c r="H545" s="141"/>
    </row>
    <row r="546" spans="1:8" ht="17.45" hidden="1" customHeight="1" x14ac:dyDescent="0.25">
      <c r="A546" s="164" t="s">
        <v>827</v>
      </c>
      <c r="B546" s="179" t="s">
        <v>1769</v>
      </c>
      <c r="C546" s="180"/>
      <c r="D546" s="30" t="s">
        <v>89</v>
      </c>
      <c r="E546" s="153">
        <v>303523.26</v>
      </c>
      <c r="F546" s="46">
        <v>303220</v>
      </c>
      <c r="G546" s="49"/>
      <c r="H546" s="141"/>
    </row>
    <row r="547" spans="1:8" ht="8.65" hidden="1" customHeight="1" x14ac:dyDescent="0.25">
      <c r="A547" s="164" t="s">
        <v>828</v>
      </c>
      <c r="B547" s="179" t="s">
        <v>829</v>
      </c>
      <c r="C547" s="180"/>
      <c r="D547" s="30" t="s">
        <v>89</v>
      </c>
      <c r="E547" s="153">
        <v>3714.25</v>
      </c>
      <c r="F547" s="46">
        <v>3711</v>
      </c>
      <c r="G547" s="49"/>
      <c r="H547" s="141"/>
    </row>
    <row r="548" spans="1:8" ht="8.65" hidden="1" customHeight="1" x14ac:dyDescent="0.25">
      <c r="A548" s="164" t="s">
        <v>830</v>
      </c>
      <c r="B548" s="179" t="s">
        <v>831</v>
      </c>
      <c r="C548" s="180"/>
      <c r="D548" s="30" t="s">
        <v>89</v>
      </c>
      <c r="E548" s="153">
        <v>4790.01</v>
      </c>
      <c r="F548" s="46">
        <v>4785</v>
      </c>
      <c r="G548" s="49"/>
      <c r="H548" s="141"/>
    </row>
    <row r="549" spans="1:8" ht="8.65" hidden="1" customHeight="1" x14ac:dyDescent="0.25">
      <c r="A549" s="164" t="s">
        <v>832</v>
      </c>
      <c r="B549" s="179" t="s">
        <v>833</v>
      </c>
      <c r="C549" s="180"/>
      <c r="D549" s="30" t="s">
        <v>89</v>
      </c>
      <c r="E549" s="153">
        <v>8872.61</v>
      </c>
      <c r="F549" s="46">
        <v>8864</v>
      </c>
      <c r="G549" s="49"/>
      <c r="H549" s="141"/>
    </row>
    <row r="550" spans="1:8" ht="8.65" hidden="1" customHeight="1" x14ac:dyDescent="0.25">
      <c r="A550" s="164" t="s">
        <v>834</v>
      </c>
      <c r="B550" s="179" t="s">
        <v>835</v>
      </c>
      <c r="C550" s="180"/>
      <c r="D550" s="30" t="s">
        <v>89</v>
      </c>
      <c r="E550" s="153">
        <v>9042.84</v>
      </c>
      <c r="F550" s="46">
        <v>9034</v>
      </c>
      <c r="G550" s="49"/>
      <c r="H550" s="141"/>
    </row>
    <row r="551" spans="1:8" ht="8.65" hidden="1" customHeight="1" x14ac:dyDescent="0.25">
      <c r="A551" s="164" t="s">
        <v>836</v>
      </c>
      <c r="B551" s="179" t="s">
        <v>837</v>
      </c>
      <c r="C551" s="180"/>
      <c r="D551" s="30" t="s">
        <v>89</v>
      </c>
      <c r="E551" s="153">
        <v>13140.78</v>
      </c>
      <c r="F551" s="46">
        <v>13128</v>
      </c>
      <c r="G551" s="49"/>
      <c r="H551" s="141"/>
    </row>
    <row r="552" spans="1:8" ht="8.65" hidden="1" customHeight="1" x14ac:dyDescent="0.25">
      <c r="A552" s="164" t="s">
        <v>838</v>
      </c>
      <c r="B552" s="179" t="s">
        <v>839</v>
      </c>
      <c r="C552" s="180"/>
      <c r="D552" s="30" t="s">
        <v>89</v>
      </c>
      <c r="E552" s="153">
        <v>13333.33</v>
      </c>
      <c r="F552" s="46">
        <v>13320</v>
      </c>
      <c r="G552" s="49"/>
      <c r="H552" s="141"/>
    </row>
    <row r="553" spans="1:8" ht="8.65" hidden="1" customHeight="1" x14ac:dyDescent="0.25">
      <c r="A553" s="164" t="s">
        <v>840</v>
      </c>
      <c r="B553" s="179" t="s">
        <v>841</v>
      </c>
      <c r="C553" s="180"/>
      <c r="D553" s="30" t="s">
        <v>89</v>
      </c>
      <c r="E553" s="153">
        <v>19338.63</v>
      </c>
      <c r="F553" s="46">
        <v>19319</v>
      </c>
      <c r="G553" s="49"/>
      <c r="H553" s="141"/>
    </row>
    <row r="554" spans="1:8" ht="8.65" hidden="1" customHeight="1" x14ac:dyDescent="0.25">
      <c r="A554" s="164" t="s">
        <v>842</v>
      </c>
      <c r="B554" s="179" t="s">
        <v>843</v>
      </c>
      <c r="C554" s="180"/>
      <c r="D554" s="30" t="s">
        <v>89</v>
      </c>
      <c r="E554" s="153">
        <v>17715.91</v>
      </c>
      <c r="F554" s="46">
        <v>17698</v>
      </c>
      <c r="G554" s="49"/>
      <c r="H554" s="141"/>
    </row>
    <row r="555" spans="1:8" ht="8.65" hidden="1" customHeight="1" x14ac:dyDescent="0.25">
      <c r="A555" s="164" t="s">
        <v>844</v>
      </c>
      <c r="B555" s="179" t="s">
        <v>845</v>
      </c>
      <c r="C555" s="180"/>
      <c r="D555" s="30" t="s">
        <v>89</v>
      </c>
      <c r="E555" s="153">
        <v>18387.05</v>
      </c>
      <c r="F555" s="46">
        <v>18369</v>
      </c>
      <c r="G555" s="49"/>
      <c r="H555" s="141"/>
    </row>
    <row r="556" spans="1:8" ht="8.65" hidden="1" customHeight="1" x14ac:dyDescent="0.25">
      <c r="A556" s="164" t="s">
        <v>846</v>
      </c>
      <c r="B556" s="179" t="s">
        <v>847</v>
      </c>
      <c r="C556" s="180"/>
      <c r="D556" s="30" t="s">
        <v>89</v>
      </c>
      <c r="E556" s="153">
        <v>22500.34</v>
      </c>
      <c r="F556" s="46">
        <v>22478</v>
      </c>
      <c r="G556" s="49"/>
      <c r="H556" s="141"/>
    </row>
    <row r="557" spans="1:8" ht="8.65" hidden="1" customHeight="1" x14ac:dyDescent="0.25">
      <c r="A557" s="164" t="s">
        <v>848</v>
      </c>
      <c r="B557" s="179" t="s">
        <v>849</v>
      </c>
      <c r="C557" s="180"/>
      <c r="D557" s="30" t="s">
        <v>89</v>
      </c>
      <c r="E557" s="153">
        <v>26340.16</v>
      </c>
      <c r="F557" s="46">
        <v>26314</v>
      </c>
      <c r="G557" s="49"/>
      <c r="H557" s="141"/>
    </row>
    <row r="558" spans="1:8" ht="8.65" hidden="1" customHeight="1" x14ac:dyDescent="0.25">
      <c r="A558" s="164" t="s">
        <v>850</v>
      </c>
      <c r="B558" s="179" t="s">
        <v>851</v>
      </c>
      <c r="C558" s="180"/>
      <c r="D558" s="30" t="s">
        <v>89</v>
      </c>
      <c r="E558" s="153">
        <v>28915.86</v>
      </c>
      <c r="F558" s="46">
        <v>28887</v>
      </c>
      <c r="G558" s="49"/>
      <c r="H558" s="141"/>
    </row>
    <row r="559" spans="1:8" ht="8.65" hidden="1" customHeight="1" x14ac:dyDescent="0.25">
      <c r="A559" s="164" t="s">
        <v>852</v>
      </c>
      <c r="B559" s="179" t="s">
        <v>853</v>
      </c>
      <c r="C559" s="180"/>
      <c r="D559" s="30" t="s">
        <v>89</v>
      </c>
      <c r="E559" s="153">
        <v>27584.75</v>
      </c>
      <c r="F559" s="46">
        <v>27557</v>
      </c>
      <c r="G559" s="49"/>
      <c r="H559" s="141"/>
    </row>
    <row r="560" spans="1:8" ht="8.65" hidden="1" customHeight="1" x14ac:dyDescent="0.25">
      <c r="A560" s="164" t="s">
        <v>854</v>
      </c>
      <c r="B560" s="179" t="s">
        <v>855</v>
      </c>
      <c r="C560" s="180"/>
      <c r="D560" s="30" t="s">
        <v>89</v>
      </c>
      <c r="E560" s="153">
        <v>17113.150000000001</v>
      </c>
      <c r="F560" s="46">
        <v>17096</v>
      </c>
      <c r="G560" s="49"/>
      <c r="H560" s="141"/>
    </row>
    <row r="561" spans="1:8" ht="8.65" hidden="1" customHeight="1" x14ac:dyDescent="0.25">
      <c r="A561" s="164" t="s">
        <v>856</v>
      </c>
      <c r="B561" s="179" t="s">
        <v>857</v>
      </c>
      <c r="C561" s="180"/>
      <c r="D561" s="30" t="s">
        <v>89</v>
      </c>
      <c r="E561" s="153">
        <v>33418.43</v>
      </c>
      <c r="F561" s="46">
        <v>33385</v>
      </c>
      <c r="G561" s="49"/>
      <c r="H561" s="141"/>
    </row>
    <row r="562" spans="1:8" ht="8.65" hidden="1" customHeight="1" x14ac:dyDescent="0.25">
      <c r="A562" s="164" t="s">
        <v>858</v>
      </c>
      <c r="B562" s="179" t="s">
        <v>859</v>
      </c>
      <c r="C562" s="180"/>
      <c r="D562" s="30" t="s">
        <v>89</v>
      </c>
      <c r="E562" s="153">
        <v>34898.83</v>
      </c>
      <c r="F562" s="46">
        <v>34864</v>
      </c>
      <c r="G562" s="49"/>
      <c r="H562" s="141"/>
    </row>
    <row r="563" spans="1:8" ht="8.65" hidden="1" customHeight="1" x14ac:dyDescent="0.25">
      <c r="A563" s="164" t="s">
        <v>860</v>
      </c>
      <c r="B563" s="179" t="s">
        <v>861</v>
      </c>
      <c r="C563" s="180"/>
      <c r="D563" s="30" t="s">
        <v>89</v>
      </c>
      <c r="E563" s="153">
        <v>24905.81</v>
      </c>
      <c r="F563" s="46">
        <v>24881</v>
      </c>
      <c r="G563" s="49"/>
      <c r="H563" s="141"/>
    </row>
    <row r="564" spans="1:8" ht="8.65" hidden="1" customHeight="1" x14ac:dyDescent="0.25">
      <c r="A564" s="164" t="s">
        <v>862</v>
      </c>
      <c r="B564" s="179" t="s">
        <v>863</v>
      </c>
      <c r="C564" s="180"/>
      <c r="D564" s="30" t="s">
        <v>89</v>
      </c>
      <c r="E564" s="153">
        <v>40332.06</v>
      </c>
      <c r="F564" s="46">
        <v>40292</v>
      </c>
      <c r="G564" s="49"/>
      <c r="H564" s="141"/>
    </row>
    <row r="565" spans="1:8" ht="8.65" hidden="1" customHeight="1" x14ac:dyDescent="0.25">
      <c r="A565" s="164" t="s">
        <v>864</v>
      </c>
      <c r="B565" s="179" t="s">
        <v>865</v>
      </c>
      <c r="C565" s="180"/>
      <c r="D565" s="30" t="s">
        <v>89</v>
      </c>
      <c r="E565" s="153">
        <v>24381.19</v>
      </c>
      <c r="F565" s="46">
        <v>24357</v>
      </c>
      <c r="G565" s="49"/>
      <c r="H565" s="141"/>
    </row>
    <row r="566" spans="1:8" ht="8.65" hidden="1" customHeight="1" x14ac:dyDescent="0.25">
      <c r="A566" s="164" t="s">
        <v>866</v>
      </c>
      <c r="B566" s="179" t="s">
        <v>867</v>
      </c>
      <c r="C566" s="180"/>
      <c r="D566" s="30" t="s">
        <v>89</v>
      </c>
      <c r="E566" s="153">
        <v>47177.32</v>
      </c>
      <c r="F566" s="46">
        <v>47130</v>
      </c>
      <c r="G566" s="49"/>
      <c r="H566" s="141"/>
    </row>
    <row r="567" spans="1:8" ht="8.65" hidden="1" customHeight="1" x14ac:dyDescent="0.25">
      <c r="A567" s="164" t="s">
        <v>868</v>
      </c>
      <c r="B567" s="179" t="s">
        <v>869</v>
      </c>
      <c r="C567" s="180"/>
      <c r="D567" s="30" t="s">
        <v>89</v>
      </c>
      <c r="E567" s="153">
        <v>37530.33</v>
      </c>
      <c r="F567" s="46">
        <v>37493</v>
      </c>
      <c r="G567" s="49"/>
      <c r="H567" s="141"/>
    </row>
    <row r="568" spans="1:8" ht="8.65" hidden="1" customHeight="1" x14ac:dyDescent="0.25">
      <c r="A568" s="164" t="s">
        <v>870</v>
      </c>
      <c r="B568" s="179" t="s">
        <v>871</v>
      </c>
      <c r="C568" s="180"/>
      <c r="D568" s="30" t="s">
        <v>89</v>
      </c>
      <c r="E568" s="153">
        <v>36387.589999999997</v>
      </c>
      <c r="F568" s="46">
        <v>36351</v>
      </c>
      <c r="G568" s="49"/>
      <c r="H568" s="141"/>
    </row>
    <row r="569" spans="1:8" ht="8.65" hidden="1" customHeight="1" x14ac:dyDescent="0.25">
      <c r="A569" s="164" t="s">
        <v>872</v>
      </c>
      <c r="B569" s="179" t="s">
        <v>873</v>
      </c>
      <c r="C569" s="180"/>
      <c r="D569" s="30" t="s">
        <v>89</v>
      </c>
      <c r="E569" s="153">
        <v>47801.02</v>
      </c>
      <c r="F569" s="46">
        <v>47753</v>
      </c>
      <c r="G569" s="49"/>
      <c r="H569" s="141"/>
    </row>
    <row r="570" spans="1:8" ht="8.65" hidden="1" customHeight="1" x14ac:dyDescent="0.25">
      <c r="A570" s="164" t="s">
        <v>874</v>
      </c>
      <c r="B570" s="179" t="s">
        <v>875</v>
      </c>
      <c r="C570" s="180"/>
      <c r="D570" s="30" t="s">
        <v>89</v>
      </c>
      <c r="E570" s="153">
        <v>53234.25</v>
      </c>
      <c r="F570" s="46">
        <v>53181</v>
      </c>
      <c r="G570" s="49"/>
      <c r="H570" s="141"/>
    </row>
    <row r="571" spans="1:8" ht="8.65" hidden="1" customHeight="1" x14ac:dyDescent="0.25">
      <c r="A571" s="164" t="s">
        <v>876</v>
      </c>
      <c r="B571" s="179" t="s">
        <v>877</v>
      </c>
      <c r="C571" s="180"/>
      <c r="D571" s="30" t="s">
        <v>89</v>
      </c>
      <c r="E571" s="153">
        <v>38165.19</v>
      </c>
      <c r="F571" s="46">
        <v>38127</v>
      </c>
      <c r="G571" s="49"/>
      <c r="H571" s="141"/>
    </row>
    <row r="572" spans="1:8" ht="8.65" hidden="1" customHeight="1" x14ac:dyDescent="0.25">
      <c r="A572" s="164" t="s">
        <v>878</v>
      </c>
      <c r="B572" s="179" t="s">
        <v>879</v>
      </c>
      <c r="C572" s="180"/>
      <c r="D572" s="30" t="s">
        <v>89</v>
      </c>
      <c r="E572" s="153">
        <v>49344.2</v>
      </c>
      <c r="F572" s="46">
        <v>49295</v>
      </c>
      <c r="G572" s="49"/>
      <c r="H572" s="141"/>
    </row>
    <row r="573" spans="1:8" ht="8.65" hidden="1" customHeight="1" x14ac:dyDescent="0.25">
      <c r="A573" s="164" t="s">
        <v>880</v>
      </c>
      <c r="B573" s="179" t="s">
        <v>881</v>
      </c>
      <c r="C573" s="180"/>
      <c r="D573" s="30" t="s">
        <v>89</v>
      </c>
      <c r="E573" s="153">
        <v>57371.27</v>
      </c>
      <c r="F573" s="46">
        <v>57314</v>
      </c>
      <c r="G573" s="49"/>
      <c r="H573" s="141"/>
    </row>
    <row r="574" spans="1:8" ht="8.65" hidden="1" customHeight="1" x14ac:dyDescent="0.25">
      <c r="A574" s="164" t="s">
        <v>882</v>
      </c>
      <c r="B574" s="179" t="s">
        <v>883</v>
      </c>
      <c r="C574" s="180"/>
      <c r="D574" s="30" t="s">
        <v>89</v>
      </c>
      <c r="E574" s="153">
        <v>76296.89</v>
      </c>
      <c r="F574" s="46">
        <v>76221</v>
      </c>
      <c r="G574" s="49"/>
      <c r="H574" s="141"/>
    </row>
    <row r="575" spans="1:8" ht="8.65" hidden="1" customHeight="1" x14ac:dyDescent="0.25">
      <c r="A575" s="164" t="s">
        <v>884</v>
      </c>
      <c r="B575" s="179" t="s">
        <v>885</v>
      </c>
      <c r="C575" s="180"/>
      <c r="D575" s="30" t="s">
        <v>89</v>
      </c>
      <c r="E575" s="153">
        <v>77580.55</v>
      </c>
      <c r="F575" s="46">
        <v>77503</v>
      </c>
      <c r="G575" s="49"/>
      <c r="H575" s="141"/>
    </row>
    <row r="576" spans="1:8" ht="8.65" hidden="1" customHeight="1" x14ac:dyDescent="0.25">
      <c r="A576" s="164" t="s">
        <v>886</v>
      </c>
      <c r="B576" s="179" t="s">
        <v>887</v>
      </c>
      <c r="C576" s="180"/>
      <c r="D576" s="30" t="s">
        <v>89</v>
      </c>
      <c r="E576" s="153">
        <v>80315.3</v>
      </c>
      <c r="F576" s="46">
        <v>80235</v>
      </c>
      <c r="G576" s="49"/>
      <c r="H576" s="141"/>
    </row>
    <row r="577" spans="1:8" ht="8.65" hidden="1" customHeight="1" x14ac:dyDescent="0.25">
      <c r="A577" s="164" t="s">
        <v>888</v>
      </c>
      <c r="B577" s="179" t="s">
        <v>889</v>
      </c>
      <c r="C577" s="180"/>
      <c r="D577" s="30" t="s">
        <v>89</v>
      </c>
      <c r="E577" s="153">
        <v>105957.82</v>
      </c>
      <c r="F577" s="46">
        <v>105852</v>
      </c>
      <c r="G577" s="49"/>
      <c r="H577" s="141"/>
    </row>
    <row r="578" spans="1:8" ht="8.65" hidden="1" customHeight="1" x14ac:dyDescent="0.25">
      <c r="A578" s="164" t="s">
        <v>890</v>
      </c>
      <c r="B578" s="179" t="s">
        <v>891</v>
      </c>
      <c r="C578" s="180"/>
      <c r="D578" s="30" t="s">
        <v>89</v>
      </c>
      <c r="E578" s="153">
        <v>113214.7</v>
      </c>
      <c r="F578" s="46">
        <v>113101</v>
      </c>
      <c r="G578" s="49"/>
      <c r="H578" s="141"/>
    </row>
    <row r="579" spans="1:8" ht="8.65" hidden="1" customHeight="1" x14ac:dyDescent="0.25">
      <c r="A579" s="164" t="s">
        <v>892</v>
      </c>
      <c r="B579" s="179" t="s">
        <v>893</v>
      </c>
      <c r="C579" s="180"/>
      <c r="D579" s="30" t="s">
        <v>89</v>
      </c>
      <c r="E579" s="153">
        <v>124880.66</v>
      </c>
      <c r="F579" s="46">
        <v>124756</v>
      </c>
      <c r="G579" s="49"/>
      <c r="H579" s="141"/>
    </row>
    <row r="580" spans="1:8" ht="8.65" hidden="1" customHeight="1" x14ac:dyDescent="0.25">
      <c r="A580" s="164" t="s">
        <v>894</v>
      </c>
      <c r="B580" s="179" t="s">
        <v>895</v>
      </c>
      <c r="C580" s="180"/>
      <c r="D580" s="30" t="s">
        <v>89</v>
      </c>
      <c r="E580" s="153">
        <v>128901.87</v>
      </c>
      <c r="F580" s="46">
        <v>128773</v>
      </c>
      <c r="G580" s="49"/>
      <c r="H580" s="141"/>
    </row>
    <row r="581" spans="1:8" ht="8.65" hidden="1" customHeight="1" x14ac:dyDescent="0.25">
      <c r="A581" s="164" t="s">
        <v>896</v>
      </c>
      <c r="B581" s="179" t="s">
        <v>897</v>
      </c>
      <c r="C581" s="180"/>
      <c r="D581" s="30" t="s">
        <v>89</v>
      </c>
      <c r="E581" s="153">
        <v>128585.13</v>
      </c>
      <c r="F581" s="46">
        <v>128457</v>
      </c>
      <c r="G581" s="49"/>
      <c r="H581" s="141"/>
    </row>
    <row r="582" spans="1:8" ht="8.65" hidden="1" customHeight="1" x14ac:dyDescent="0.25">
      <c r="A582" s="164" t="s">
        <v>898</v>
      </c>
      <c r="B582" s="179" t="s">
        <v>899</v>
      </c>
      <c r="C582" s="180"/>
      <c r="D582" s="30" t="s">
        <v>89</v>
      </c>
      <c r="E582" s="153">
        <v>192540.74</v>
      </c>
      <c r="F582" s="46">
        <v>192348</v>
      </c>
      <c r="G582" s="49"/>
      <c r="H582" s="141"/>
    </row>
    <row r="583" spans="1:8" ht="8.65" hidden="1" customHeight="1" x14ac:dyDescent="0.25">
      <c r="A583" s="164" t="s">
        <v>900</v>
      </c>
      <c r="B583" s="179" t="s">
        <v>901</v>
      </c>
      <c r="C583" s="180"/>
      <c r="D583" s="30" t="s">
        <v>89</v>
      </c>
      <c r="E583" s="153">
        <v>174436.94</v>
      </c>
      <c r="F583" s="46">
        <v>174263</v>
      </c>
      <c r="G583" s="49"/>
      <c r="H583" s="141"/>
    </row>
    <row r="584" spans="1:8" ht="8.65" hidden="1" customHeight="1" x14ac:dyDescent="0.25">
      <c r="A584" s="164" t="s">
        <v>902</v>
      </c>
      <c r="B584" s="179" t="s">
        <v>903</v>
      </c>
      <c r="C584" s="180"/>
      <c r="D584" s="30" t="s">
        <v>89</v>
      </c>
      <c r="E584" s="153">
        <v>201460.79</v>
      </c>
      <c r="F584" s="46">
        <v>201259</v>
      </c>
      <c r="G584" s="49"/>
      <c r="H584" s="141"/>
    </row>
    <row r="585" spans="1:8" ht="8.65" hidden="1" customHeight="1" x14ac:dyDescent="0.25">
      <c r="A585" s="164" t="s">
        <v>904</v>
      </c>
      <c r="B585" s="179" t="s">
        <v>905</v>
      </c>
      <c r="C585" s="180"/>
      <c r="D585" s="30" t="s">
        <v>89</v>
      </c>
      <c r="E585" s="153">
        <v>208254.43</v>
      </c>
      <c r="F585" s="46">
        <v>208046</v>
      </c>
      <c r="G585" s="49"/>
      <c r="H585" s="141"/>
    </row>
    <row r="586" spans="1:8" ht="8.65" hidden="1" customHeight="1" x14ac:dyDescent="0.25">
      <c r="A586" s="164" t="s">
        <v>906</v>
      </c>
      <c r="B586" s="179" t="s">
        <v>907</v>
      </c>
      <c r="C586" s="180"/>
      <c r="D586" s="30" t="s">
        <v>89</v>
      </c>
      <c r="E586" s="153">
        <v>244470.39999999999</v>
      </c>
      <c r="F586" s="46">
        <v>244226</v>
      </c>
      <c r="G586" s="49"/>
      <c r="H586" s="141"/>
    </row>
    <row r="587" spans="1:8" ht="35.1" hidden="1" customHeight="1" x14ac:dyDescent="0.25">
      <c r="A587" s="165" t="s">
        <v>2153</v>
      </c>
      <c r="B587" s="179" t="s">
        <v>1770</v>
      </c>
      <c r="C587" s="180"/>
      <c r="D587" s="30" t="s">
        <v>797</v>
      </c>
      <c r="E587" s="155">
        <v>84696.97</v>
      </c>
      <c r="F587" s="47">
        <v>84612</v>
      </c>
      <c r="G587" s="49"/>
      <c r="H587" s="141"/>
    </row>
    <row r="588" spans="1:8" ht="17.45" hidden="1" customHeight="1" x14ac:dyDescent="0.25">
      <c r="A588" s="164" t="s">
        <v>908</v>
      </c>
      <c r="B588" s="179" t="s">
        <v>1771</v>
      </c>
      <c r="C588" s="180"/>
      <c r="D588" s="30" t="s">
        <v>89</v>
      </c>
      <c r="E588" s="153">
        <v>863140.32</v>
      </c>
      <c r="F588" s="46">
        <v>862277</v>
      </c>
      <c r="G588" s="49"/>
      <c r="H588" s="141"/>
    </row>
    <row r="589" spans="1:8" ht="8.65" hidden="1" customHeight="1" x14ac:dyDescent="0.25">
      <c r="A589" s="163">
        <v>8.4</v>
      </c>
      <c r="B589" s="183" t="s">
        <v>909</v>
      </c>
      <c r="C589" s="184"/>
      <c r="D589" s="30"/>
      <c r="E589" s="154"/>
      <c r="F589" s="44"/>
      <c r="G589" s="49"/>
      <c r="H589" s="141"/>
    </row>
    <row r="590" spans="1:8" ht="35.1" hidden="1" customHeight="1" x14ac:dyDescent="0.25">
      <c r="A590" s="165" t="s">
        <v>2154</v>
      </c>
      <c r="B590" s="179" t="s">
        <v>1772</v>
      </c>
      <c r="C590" s="180"/>
      <c r="D590" s="30" t="s">
        <v>789</v>
      </c>
      <c r="E590" s="155">
        <v>473902.43</v>
      </c>
      <c r="F590" s="47">
        <v>473429</v>
      </c>
      <c r="G590" s="49"/>
      <c r="H590" s="141"/>
    </row>
    <row r="591" spans="1:8" ht="35.1" hidden="1" customHeight="1" x14ac:dyDescent="0.25">
      <c r="A591" s="165" t="s">
        <v>2155</v>
      </c>
      <c r="B591" s="179" t="s">
        <v>1773</v>
      </c>
      <c r="C591" s="180"/>
      <c r="D591" s="30" t="s">
        <v>789</v>
      </c>
      <c r="E591" s="155">
        <v>595876.72</v>
      </c>
      <c r="F591" s="47">
        <v>595281</v>
      </c>
      <c r="G591" s="49"/>
      <c r="H591" s="141"/>
    </row>
    <row r="592" spans="1:8" ht="35.1" hidden="1" customHeight="1" x14ac:dyDescent="0.25">
      <c r="A592" s="165" t="s">
        <v>2156</v>
      </c>
      <c r="B592" s="179" t="s">
        <v>1774</v>
      </c>
      <c r="C592" s="180"/>
      <c r="D592" s="30" t="s">
        <v>789</v>
      </c>
      <c r="E592" s="155">
        <v>691216.43</v>
      </c>
      <c r="F592" s="47">
        <v>690525</v>
      </c>
      <c r="G592" s="49"/>
      <c r="H592" s="141"/>
    </row>
    <row r="593" spans="1:8" ht="35.1" hidden="1" customHeight="1" x14ac:dyDescent="0.25">
      <c r="A593" s="165" t="s">
        <v>2157</v>
      </c>
      <c r="B593" s="179" t="s">
        <v>1775</v>
      </c>
      <c r="C593" s="180"/>
      <c r="D593" s="30" t="s">
        <v>789</v>
      </c>
      <c r="E593" s="155">
        <v>781159.19</v>
      </c>
      <c r="F593" s="47">
        <v>780378</v>
      </c>
      <c r="G593" s="49"/>
      <c r="H593" s="141"/>
    </row>
    <row r="594" spans="1:8" ht="9.6" hidden="1" customHeight="1" x14ac:dyDescent="0.25">
      <c r="A594" s="166"/>
      <c r="B594" s="28"/>
      <c r="C594" s="28"/>
      <c r="D594" s="30"/>
      <c r="E594" s="20"/>
      <c r="F594" s="20"/>
      <c r="G594" s="49"/>
      <c r="H594" s="141"/>
    </row>
    <row r="595" spans="1:8" ht="6.95" hidden="1" customHeight="1" x14ac:dyDescent="0.25">
      <c r="A595" s="167" t="s">
        <v>1</v>
      </c>
      <c r="B595" s="29"/>
      <c r="C595" s="29"/>
      <c r="D595" s="30"/>
      <c r="E595" s="21"/>
      <c r="F595" s="21"/>
      <c r="G595" s="49"/>
      <c r="H595" s="141"/>
    </row>
    <row r="596" spans="1:8" ht="10.15" hidden="1" customHeight="1" x14ac:dyDescent="0.25">
      <c r="A596" s="168" t="s">
        <v>2</v>
      </c>
      <c r="B596" s="185" t="s">
        <v>3</v>
      </c>
      <c r="C596" s="186"/>
      <c r="D596" s="30" t="s">
        <v>4</v>
      </c>
      <c r="E596" s="152" t="s">
        <v>5</v>
      </c>
      <c r="F596" s="39" t="s">
        <v>6</v>
      </c>
      <c r="G596" s="49"/>
      <c r="H596" s="141"/>
    </row>
    <row r="597" spans="1:8" ht="35.1" hidden="1" customHeight="1" x14ac:dyDescent="0.25">
      <c r="A597" s="165" t="s">
        <v>2158</v>
      </c>
      <c r="B597" s="179" t="s">
        <v>1776</v>
      </c>
      <c r="C597" s="180"/>
      <c r="D597" s="30" t="s">
        <v>789</v>
      </c>
      <c r="E597" s="155">
        <v>874940.37</v>
      </c>
      <c r="F597" s="47">
        <v>874065</v>
      </c>
      <c r="G597" s="49"/>
      <c r="H597" s="141"/>
    </row>
    <row r="598" spans="1:8" ht="35.1" hidden="1" customHeight="1" x14ac:dyDescent="0.25">
      <c r="A598" s="165" t="s">
        <v>2159</v>
      </c>
      <c r="B598" s="179" t="s">
        <v>1777</v>
      </c>
      <c r="C598" s="180"/>
      <c r="D598" s="30" t="s">
        <v>789</v>
      </c>
      <c r="E598" s="155">
        <v>916950.96</v>
      </c>
      <c r="F598" s="47">
        <v>916034</v>
      </c>
      <c r="G598" s="49"/>
      <c r="H598" s="141"/>
    </row>
    <row r="599" spans="1:8" ht="20.100000000000001" hidden="1" customHeight="1" x14ac:dyDescent="0.25">
      <c r="A599" s="164" t="s">
        <v>910</v>
      </c>
      <c r="B599" s="179" t="s">
        <v>911</v>
      </c>
      <c r="C599" s="180"/>
      <c r="D599" s="30" t="s">
        <v>4</v>
      </c>
      <c r="E599" s="153">
        <v>24301.66</v>
      </c>
      <c r="F599" s="46">
        <v>24277</v>
      </c>
      <c r="G599" s="49"/>
      <c r="H599" s="141"/>
    </row>
    <row r="600" spans="1:8" ht="20.100000000000001" hidden="1" customHeight="1" x14ac:dyDescent="0.25">
      <c r="A600" s="164" t="s">
        <v>912</v>
      </c>
      <c r="B600" s="179" t="s">
        <v>913</v>
      </c>
      <c r="C600" s="180"/>
      <c r="D600" s="30" t="s">
        <v>4</v>
      </c>
      <c r="E600" s="153">
        <v>49250.71</v>
      </c>
      <c r="F600" s="46">
        <v>49201</v>
      </c>
      <c r="G600" s="49"/>
      <c r="H600" s="141"/>
    </row>
    <row r="601" spans="1:8" ht="20.100000000000001" hidden="1" customHeight="1" x14ac:dyDescent="0.25">
      <c r="A601" s="164" t="s">
        <v>914</v>
      </c>
      <c r="B601" s="179" t="s">
        <v>915</v>
      </c>
      <c r="C601" s="180"/>
      <c r="D601" s="30" t="s">
        <v>4</v>
      </c>
      <c r="E601" s="153">
        <v>67907.05</v>
      </c>
      <c r="F601" s="46">
        <v>67839</v>
      </c>
      <c r="G601" s="49"/>
      <c r="H601" s="141"/>
    </row>
    <row r="602" spans="1:8" ht="20.100000000000001" hidden="1" customHeight="1" x14ac:dyDescent="0.25">
      <c r="A602" s="164" t="s">
        <v>916</v>
      </c>
      <c r="B602" s="179" t="s">
        <v>917</v>
      </c>
      <c r="C602" s="180"/>
      <c r="D602" s="30" t="s">
        <v>4</v>
      </c>
      <c r="E602" s="153">
        <v>105018.8</v>
      </c>
      <c r="F602" s="46">
        <v>104914</v>
      </c>
      <c r="G602" s="49"/>
      <c r="H602" s="141"/>
    </row>
    <row r="603" spans="1:8" ht="20.100000000000001" hidden="1" customHeight="1" x14ac:dyDescent="0.25">
      <c r="A603" s="164" t="s">
        <v>918</v>
      </c>
      <c r="B603" s="179" t="s">
        <v>919</v>
      </c>
      <c r="C603" s="180"/>
      <c r="D603" s="30" t="s">
        <v>4</v>
      </c>
      <c r="E603" s="153">
        <v>121511.05</v>
      </c>
      <c r="F603" s="46">
        <v>121390</v>
      </c>
      <c r="G603" s="49"/>
      <c r="H603" s="141"/>
    </row>
    <row r="604" spans="1:8" ht="20.100000000000001" hidden="1" customHeight="1" x14ac:dyDescent="0.25">
      <c r="A604" s="164" t="s">
        <v>920</v>
      </c>
      <c r="B604" s="179" t="s">
        <v>921</v>
      </c>
      <c r="C604" s="180"/>
      <c r="D604" s="30" t="s">
        <v>4</v>
      </c>
      <c r="E604" s="153">
        <v>157485.64000000001</v>
      </c>
      <c r="F604" s="46">
        <v>157328</v>
      </c>
      <c r="G604" s="49"/>
      <c r="H604" s="141"/>
    </row>
    <row r="605" spans="1:8" ht="8.65" hidden="1" customHeight="1" x14ac:dyDescent="0.25">
      <c r="A605" s="164" t="s">
        <v>922</v>
      </c>
      <c r="B605" s="179" t="s">
        <v>923</v>
      </c>
      <c r="C605" s="180"/>
      <c r="D605" s="30" t="s">
        <v>4</v>
      </c>
      <c r="E605" s="153">
        <v>450496.55</v>
      </c>
      <c r="F605" s="46">
        <v>450046</v>
      </c>
      <c r="G605" s="49"/>
      <c r="H605" s="141"/>
    </row>
    <row r="606" spans="1:8" ht="8.65" hidden="1" customHeight="1" x14ac:dyDescent="0.25">
      <c r="A606" s="164" t="s">
        <v>924</v>
      </c>
      <c r="B606" s="179" t="s">
        <v>925</v>
      </c>
      <c r="C606" s="180"/>
      <c r="D606" s="30" t="s">
        <v>4</v>
      </c>
      <c r="E606" s="153">
        <v>336937.17</v>
      </c>
      <c r="F606" s="46">
        <v>336600</v>
      </c>
      <c r="G606" s="49"/>
      <c r="H606" s="141"/>
    </row>
    <row r="607" spans="1:8" ht="8.65" hidden="1" customHeight="1" x14ac:dyDescent="0.25">
      <c r="A607" s="164" t="s">
        <v>926</v>
      </c>
      <c r="B607" s="179" t="s">
        <v>927</v>
      </c>
      <c r="C607" s="180"/>
      <c r="D607" s="30" t="s">
        <v>4</v>
      </c>
      <c r="E607" s="153">
        <v>576273.25</v>
      </c>
      <c r="F607" s="46">
        <v>575697</v>
      </c>
      <c r="G607" s="49"/>
      <c r="H607" s="141"/>
    </row>
    <row r="608" spans="1:8" ht="8.65" hidden="1" customHeight="1" x14ac:dyDescent="0.25">
      <c r="A608" s="164" t="s">
        <v>928</v>
      </c>
      <c r="B608" s="179" t="s">
        <v>929</v>
      </c>
      <c r="C608" s="180"/>
      <c r="D608" s="30" t="s">
        <v>4</v>
      </c>
      <c r="E608" s="153">
        <v>1222312.92</v>
      </c>
      <c r="F608" s="46">
        <v>1221091</v>
      </c>
      <c r="G608" s="49"/>
      <c r="H608" s="141"/>
    </row>
    <row r="609" spans="1:8" ht="8.65" hidden="1" customHeight="1" x14ac:dyDescent="0.25">
      <c r="A609" s="164" t="s">
        <v>930</v>
      </c>
      <c r="B609" s="179" t="s">
        <v>931</v>
      </c>
      <c r="C609" s="180"/>
      <c r="D609" s="30" t="s">
        <v>4</v>
      </c>
      <c r="E609" s="153">
        <v>2280113.56</v>
      </c>
      <c r="F609" s="46">
        <v>2277833</v>
      </c>
      <c r="G609" s="49"/>
      <c r="H609" s="141"/>
    </row>
    <row r="610" spans="1:8" ht="8.65" hidden="1" customHeight="1" x14ac:dyDescent="0.25">
      <c r="A610" s="164" t="s">
        <v>932</v>
      </c>
      <c r="B610" s="179" t="s">
        <v>933</v>
      </c>
      <c r="C610" s="180"/>
      <c r="D610" s="30" t="s">
        <v>4</v>
      </c>
      <c r="E610" s="153">
        <v>3003488.48</v>
      </c>
      <c r="F610" s="46">
        <v>3000485</v>
      </c>
      <c r="G610" s="49"/>
      <c r="H610" s="141"/>
    </row>
    <row r="611" spans="1:8" ht="8.65" hidden="1" customHeight="1" x14ac:dyDescent="0.25">
      <c r="A611" s="164" t="s">
        <v>934</v>
      </c>
      <c r="B611" s="179" t="s">
        <v>935</v>
      </c>
      <c r="C611" s="180"/>
      <c r="D611" s="30" t="s">
        <v>4</v>
      </c>
      <c r="E611" s="153">
        <v>29199.09</v>
      </c>
      <c r="F611" s="46">
        <v>29170</v>
      </c>
      <c r="G611" s="49"/>
      <c r="H611" s="141"/>
    </row>
    <row r="612" spans="1:8" ht="8.65" hidden="1" customHeight="1" x14ac:dyDescent="0.25">
      <c r="A612" s="164" t="s">
        <v>936</v>
      </c>
      <c r="B612" s="179" t="s">
        <v>937</v>
      </c>
      <c r="C612" s="180"/>
      <c r="D612" s="30" t="s">
        <v>4</v>
      </c>
      <c r="E612" s="153">
        <v>53249.599999999999</v>
      </c>
      <c r="F612" s="46">
        <v>53196</v>
      </c>
      <c r="G612" s="49"/>
      <c r="H612" s="141"/>
    </row>
    <row r="613" spans="1:8" ht="8.65" hidden="1" customHeight="1" x14ac:dyDescent="0.25">
      <c r="A613" s="164" t="s">
        <v>938</v>
      </c>
      <c r="B613" s="179" t="s">
        <v>939</v>
      </c>
      <c r="C613" s="180"/>
      <c r="D613" s="30" t="s">
        <v>4</v>
      </c>
      <c r="E613" s="153">
        <v>91264.09</v>
      </c>
      <c r="F613" s="46">
        <v>91173</v>
      </c>
      <c r="G613" s="49"/>
      <c r="H613" s="141"/>
    </row>
    <row r="614" spans="1:8" ht="8.65" hidden="1" customHeight="1" x14ac:dyDescent="0.25">
      <c r="A614" s="163">
        <v>8.5</v>
      </c>
      <c r="B614" s="183" t="s">
        <v>940</v>
      </c>
      <c r="C614" s="184"/>
      <c r="D614" s="30"/>
      <c r="E614" s="154"/>
      <c r="F614" s="44"/>
      <c r="G614" s="49"/>
      <c r="H614" s="141"/>
    </row>
    <row r="615" spans="1:8" ht="8.65" hidden="1" customHeight="1" x14ac:dyDescent="0.25">
      <c r="A615" s="164" t="s">
        <v>941</v>
      </c>
      <c r="B615" s="179" t="s">
        <v>942</v>
      </c>
      <c r="C615" s="180"/>
      <c r="D615" s="30" t="s">
        <v>4</v>
      </c>
      <c r="E615" s="153">
        <v>709733.23</v>
      </c>
      <c r="F615" s="46">
        <v>709023</v>
      </c>
      <c r="G615" s="49"/>
      <c r="H615" s="141"/>
    </row>
    <row r="616" spans="1:8" ht="8.65" hidden="1" customHeight="1" x14ac:dyDescent="0.25">
      <c r="A616" s="164" t="s">
        <v>943</v>
      </c>
      <c r="B616" s="179" t="s">
        <v>944</v>
      </c>
      <c r="C616" s="180"/>
      <c r="D616" s="30" t="s">
        <v>4</v>
      </c>
      <c r="E616" s="153">
        <v>15417.88</v>
      </c>
      <c r="F616" s="46">
        <v>15402</v>
      </c>
      <c r="G616" s="49"/>
      <c r="H616" s="141"/>
    </row>
    <row r="617" spans="1:8" ht="8.65" hidden="1" customHeight="1" x14ac:dyDescent="0.25">
      <c r="A617" s="164" t="s">
        <v>945</v>
      </c>
      <c r="B617" s="179" t="s">
        <v>946</v>
      </c>
      <c r="C617" s="180"/>
      <c r="D617" s="30" t="s">
        <v>89</v>
      </c>
      <c r="E617" s="153">
        <v>2803.12</v>
      </c>
      <c r="F617" s="46">
        <v>2800</v>
      </c>
      <c r="G617" s="49"/>
      <c r="H617" s="141"/>
    </row>
    <row r="618" spans="1:8" ht="17.45" hidden="1" customHeight="1" x14ac:dyDescent="0.25">
      <c r="A618" s="164" t="s">
        <v>947</v>
      </c>
      <c r="B618" s="179" t="s">
        <v>1778</v>
      </c>
      <c r="C618" s="180"/>
      <c r="D618" s="30" t="s">
        <v>4</v>
      </c>
      <c r="E618" s="153">
        <v>105409.48</v>
      </c>
      <c r="F618" s="46">
        <v>105304</v>
      </c>
      <c r="G618" s="49"/>
      <c r="H618" s="141"/>
    </row>
    <row r="619" spans="1:8" ht="8.65" hidden="1" customHeight="1" x14ac:dyDescent="0.25">
      <c r="A619" s="164" t="s">
        <v>948</v>
      </c>
      <c r="B619" s="179" t="s">
        <v>949</v>
      </c>
      <c r="C619" s="180"/>
      <c r="D619" s="30" t="s">
        <v>4</v>
      </c>
      <c r="E619" s="153">
        <v>173030.49</v>
      </c>
      <c r="F619" s="46">
        <v>172857</v>
      </c>
      <c r="G619" s="49"/>
      <c r="H619" s="141"/>
    </row>
    <row r="620" spans="1:8" ht="8.65" hidden="1" customHeight="1" x14ac:dyDescent="0.25">
      <c r="A620" s="163">
        <v>8.6</v>
      </c>
      <c r="B620" s="183" t="s">
        <v>950</v>
      </c>
      <c r="C620" s="184"/>
      <c r="D620" s="30"/>
      <c r="E620" s="154"/>
      <c r="F620" s="44"/>
      <c r="G620" s="49"/>
      <c r="H620" s="141"/>
    </row>
    <row r="621" spans="1:8" ht="17.45" hidden="1" customHeight="1" x14ac:dyDescent="0.25">
      <c r="A621" s="164" t="s">
        <v>951</v>
      </c>
      <c r="B621" s="179" t="s">
        <v>1779</v>
      </c>
      <c r="C621" s="180"/>
      <c r="D621" s="30" t="s">
        <v>89</v>
      </c>
      <c r="E621" s="153">
        <v>5151.08</v>
      </c>
      <c r="F621" s="46">
        <v>5146</v>
      </c>
      <c r="G621" s="49"/>
      <c r="H621" s="141"/>
    </row>
    <row r="622" spans="1:8" ht="17.45" hidden="1" customHeight="1" x14ac:dyDescent="0.25">
      <c r="A622" s="164" t="s">
        <v>952</v>
      </c>
      <c r="B622" s="179" t="s">
        <v>1780</v>
      </c>
      <c r="C622" s="180"/>
      <c r="D622" s="30" t="s">
        <v>89</v>
      </c>
      <c r="E622" s="153">
        <v>8534.86</v>
      </c>
      <c r="F622" s="46">
        <v>8526</v>
      </c>
      <c r="G622" s="49"/>
      <c r="H622" s="141"/>
    </row>
    <row r="623" spans="1:8" ht="8.65" hidden="1" customHeight="1" x14ac:dyDescent="0.25">
      <c r="A623" s="164" t="s">
        <v>953</v>
      </c>
      <c r="B623" s="179" t="s">
        <v>954</v>
      </c>
      <c r="C623" s="180"/>
      <c r="D623" s="30" t="s">
        <v>89</v>
      </c>
      <c r="E623" s="153">
        <v>41685.480000000003</v>
      </c>
      <c r="F623" s="46">
        <v>41644</v>
      </c>
      <c r="G623" s="49"/>
      <c r="H623" s="141"/>
    </row>
    <row r="624" spans="1:8" ht="8.65" hidden="1" customHeight="1" x14ac:dyDescent="0.25">
      <c r="A624" s="164" t="s">
        <v>955</v>
      </c>
      <c r="B624" s="179" t="s">
        <v>956</v>
      </c>
      <c r="C624" s="180"/>
      <c r="D624" s="30" t="s">
        <v>4</v>
      </c>
      <c r="E624" s="153">
        <v>18621.62</v>
      </c>
      <c r="F624" s="46">
        <v>18603</v>
      </c>
      <c r="G624" s="49"/>
      <c r="H624" s="141"/>
    </row>
    <row r="625" spans="1:8" ht="8.65" hidden="1" customHeight="1" x14ac:dyDescent="0.25">
      <c r="A625" s="164" t="s">
        <v>957</v>
      </c>
      <c r="B625" s="179" t="s">
        <v>958</v>
      </c>
      <c r="C625" s="180"/>
      <c r="D625" s="30" t="s">
        <v>4</v>
      </c>
      <c r="E625" s="153">
        <v>29518.38</v>
      </c>
      <c r="F625" s="46">
        <v>29489</v>
      </c>
      <c r="G625" s="49"/>
      <c r="H625" s="141"/>
    </row>
    <row r="626" spans="1:8" ht="35.1" hidden="1" customHeight="1" x14ac:dyDescent="0.25">
      <c r="A626" s="165" t="s">
        <v>2160</v>
      </c>
      <c r="B626" s="179" t="s">
        <v>1990</v>
      </c>
      <c r="C626" s="180"/>
      <c r="D626" s="30" t="s">
        <v>789</v>
      </c>
      <c r="E626" s="155">
        <v>91763.28</v>
      </c>
      <c r="F626" s="47">
        <v>91672</v>
      </c>
      <c r="G626" s="49"/>
      <c r="H626" s="141"/>
    </row>
    <row r="627" spans="1:8" ht="35.1" hidden="1" customHeight="1" x14ac:dyDescent="0.25">
      <c r="A627" s="165" t="s">
        <v>2161</v>
      </c>
      <c r="B627" s="179" t="s">
        <v>1991</v>
      </c>
      <c r="C627" s="180"/>
      <c r="D627" s="30" t="s">
        <v>789</v>
      </c>
      <c r="E627" s="155">
        <v>127445.61</v>
      </c>
      <c r="F627" s="47">
        <v>127318</v>
      </c>
      <c r="G627" s="49"/>
      <c r="H627" s="141"/>
    </row>
    <row r="628" spans="1:8" ht="35.1" hidden="1" customHeight="1" x14ac:dyDescent="0.25">
      <c r="A628" s="165" t="s">
        <v>2162</v>
      </c>
      <c r="B628" s="179" t="s">
        <v>1992</v>
      </c>
      <c r="C628" s="180"/>
      <c r="D628" s="30" t="s">
        <v>789</v>
      </c>
      <c r="E628" s="155">
        <v>159938.76999999999</v>
      </c>
      <c r="F628" s="47">
        <v>159779</v>
      </c>
      <c r="G628" s="49"/>
      <c r="H628" s="141"/>
    </row>
    <row r="629" spans="1:8" ht="8.65" hidden="1" customHeight="1" x14ac:dyDescent="0.25">
      <c r="A629" s="164" t="s">
        <v>959</v>
      </c>
      <c r="B629" s="179" t="s">
        <v>960</v>
      </c>
      <c r="C629" s="180"/>
      <c r="D629" s="30" t="s">
        <v>4</v>
      </c>
      <c r="E629" s="153">
        <v>516665.15</v>
      </c>
      <c r="F629" s="46">
        <v>516148</v>
      </c>
      <c r="G629" s="49"/>
      <c r="H629" s="141"/>
    </row>
    <row r="630" spans="1:8" ht="8.65" hidden="1" customHeight="1" x14ac:dyDescent="0.25">
      <c r="A630" s="164" t="s">
        <v>961</v>
      </c>
      <c r="B630" s="179" t="s">
        <v>962</v>
      </c>
      <c r="C630" s="180"/>
      <c r="D630" s="30" t="s">
        <v>4</v>
      </c>
      <c r="E630" s="153">
        <v>961908.02</v>
      </c>
      <c r="F630" s="46">
        <v>960946</v>
      </c>
      <c r="G630" s="49"/>
      <c r="H630" s="141"/>
    </row>
    <row r="631" spans="1:8" ht="35.1" hidden="1" customHeight="1" x14ac:dyDescent="0.25">
      <c r="A631" s="165" t="s">
        <v>2163</v>
      </c>
      <c r="B631" s="179" t="s">
        <v>1993</v>
      </c>
      <c r="C631" s="180"/>
      <c r="D631" s="30" t="s">
        <v>789</v>
      </c>
      <c r="E631" s="155">
        <v>2531335.0499999998</v>
      </c>
      <c r="F631" s="47">
        <v>2528804</v>
      </c>
      <c r="G631" s="49"/>
      <c r="H631" s="141"/>
    </row>
    <row r="632" spans="1:8" ht="35.1" hidden="1" customHeight="1" x14ac:dyDescent="0.25">
      <c r="A632" s="165" t="s">
        <v>2164</v>
      </c>
      <c r="B632" s="179" t="s">
        <v>1781</v>
      </c>
      <c r="C632" s="180"/>
      <c r="D632" s="30" t="s">
        <v>789</v>
      </c>
      <c r="E632" s="155">
        <v>59009.83</v>
      </c>
      <c r="F632" s="47">
        <v>58951</v>
      </c>
      <c r="G632" s="49"/>
      <c r="H632" s="141"/>
    </row>
    <row r="633" spans="1:8" ht="35.1" hidden="1" customHeight="1" x14ac:dyDescent="0.25">
      <c r="A633" s="165" t="s">
        <v>2165</v>
      </c>
      <c r="B633" s="179" t="s">
        <v>1782</v>
      </c>
      <c r="C633" s="180"/>
      <c r="D633" s="30" t="s">
        <v>789</v>
      </c>
      <c r="E633" s="155">
        <v>94294.93</v>
      </c>
      <c r="F633" s="47">
        <v>94201</v>
      </c>
      <c r="G633" s="49"/>
      <c r="H633" s="141"/>
    </row>
    <row r="634" spans="1:8" ht="8.65" hidden="1" customHeight="1" x14ac:dyDescent="0.25">
      <c r="A634" s="164" t="s">
        <v>963</v>
      </c>
      <c r="B634" s="179" t="s">
        <v>964</v>
      </c>
      <c r="C634" s="180"/>
      <c r="D634" s="30" t="s">
        <v>4</v>
      </c>
      <c r="E634" s="153">
        <v>711498.12</v>
      </c>
      <c r="F634" s="46">
        <v>710787</v>
      </c>
      <c r="G634" s="49"/>
      <c r="H634" s="141"/>
    </row>
    <row r="635" spans="1:8" ht="17.45" hidden="1" customHeight="1" x14ac:dyDescent="0.25">
      <c r="A635" s="164" t="s">
        <v>965</v>
      </c>
      <c r="B635" s="179" t="s">
        <v>1783</v>
      </c>
      <c r="C635" s="180"/>
      <c r="D635" s="30" t="s">
        <v>4</v>
      </c>
      <c r="E635" s="153">
        <v>1227621.3600000001</v>
      </c>
      <c r="F635" s="46">
        <v>1226394</v>
      </c>
      <c r="G635" s="49"/>
      <c r="H635" s="141"/>
    </row>
    <row r="636" spans="1:8" ht="35.1" hidden="1" customHeight="1" x14ac:dyDescent="0.25">
      <c r="A636" s="165" t="s">
        <v>2166</v>
      </c>
      <c r="B636" s="179" t="s">
        <v>1784</v>
      </c>
      <c r="C636" s="180"/>
      <c r="D636" s="30" t="s">
        <v>789</v>
      </c>
      <c r="E636" s="155">
        <v>1018588.38</v>
      </c>
      <c r="F636" s="47">
        <v>1017570</v>
      </c>
      <c r="G636" s="49"/>
      <c r="H636" s="141"/>
    </row>
    <row r="637" spans="1:8" ht="35.1" hidden="1" customHeight="1" x14ac:dyDescent="0.25">
      <c r="A637" s="165" t="s">
        <v>2167</v>
      </c>
      <c r="B637" s="179" t="s">
        <v>1785</v>
      </c>
      <c r="C637" s="180"/>
      <c r="D637" s="30" t="s">
        <v>789</v>
      </c>
      <c r="E637" s="155">
        <v>1078712.24</v>
      </c>
      <c r="F637" s="47">
        <v>1077634</v>
      </c>
      <c r="G637" s="49"/>
      <c r="H637" s="141"/>
    </row>
    <row r="638" spans="1:8" ht="8.65" hidden="1" customHeight="1" x14ac:dyDescent="0.25">
      <c r="A638" s="164" t="s">
        <v>966</v>
      </c>
      <c r="B638" s="179" t="s">
        <v>967</v>
      </c>
      <c r="C638" s="180"/>
      <c r="D638" s="30" t="s">
        <v>4</v>
      </c>
      <c r="E638" s="153">
        <v>2940246.44</v>
      </c>
      <c r="F638" s="46">
        <v>2937306</v>
      </c>
      <c r="G638" s="49"/>
      <c r="H638" s="141"/>
    </row>
    <row r="639" spans="1:8" ht="8.65" hidden="1" customHeight="1" x14ac:dyDescent="0.25">
      <c r="A639" s="164" t="s">
        <v>968</v>
      </c>
      <c r="B639" s="179" t="s">
        <v>969</v>
      </c>
      <c r="C639" s="180"/>
      <c r="D639" s="30" t="s">
        <v>4</v>
      </c>
      <c r="E639" s="153">
        <v>5195077.92</v>
      </c>
      <c r="F639" s="46">
        <v>5189883</v>
      </c>
      <c r="G639" s="49"/>
      <c r="H639" s="141"/>
    </row>
    <row r="640" spans="1:8" ht="8.65" hidden="1" customHeight="1" x14ac:dyDescent="0.25">
      <c r="A640" s="164" t="s">
        <v>970</v>
      </c>
      <c r="B640" s="179" t="s">
        <v>971</v>
      </c>
      <c r="C640" s="180"/>
      <c r="D640" s="30" t="s">
        <v>4</v>
      </c>
      <c r="E640" s="153">
        <v>6987050.2999999998</v>
      </c>
      <c r="F640" s="46">
        <v>6980063</v>
      </c>
      <c r="G640" s="49"/>
      <c r="H640" s="141"/>
    </row>
    <row r="641" spans="1:8" ht="8.65" hidden="1" customHeight="1" x14ac:dyDescent="0.25">
      <c r="A641" s="164" t="s">
        <v>972</v>
      </c>
      <c r="B641" s="179" t="s">
        <v>973</v>
      </c>
      <c r="C641" s="180"/>
      <c r="D641" s="30" t="s">
        <v>4</v>
      </c>
      <c r="E641" s="153">
        <v>8641880.4700000007</v>
      </c>
      <c r="F641" s="46">
        <v>8633239</v>
      </c>
      <c r="G641" s="49"/>
      <c r="H641" s="141"/>
    </row>
    <row r="642" spans="1:8" ht="8.65" hidden="1" customHeight="1" x14ac:dyDescent="0.25">
      <c r="A642" s="164" t="s">
        <v>974</v>
      </c>
      <c r="B642" s="179" t="s">
        <v>975</v>
      </c>
      <c r="C642" s="180"/>
      <c r="D642" s="30" t="s">
        <v>4</v>
      </c>
      <c r="E642" s="157">
        <v>12992522.25</v>
      </c>
      <c r="F642" s="46">
        <v>12979530</v>
      </c>
      <c r="G642" s="49"/>
      <c r="H642" s="141"/>
    </row>
    <row r="643" spans="1:8" ht="35.1" hidden="1" customHeight="1" x14ac:dyDescent="0.25">
      <c r="A643" s="165" t="s">
        <v>2168</v>
      </c>
      <c r="B643" s="179" t="s">
        <v>1786</v>
      </c>
      <c r="C643" s="180"/>
      <c r="D643" s="30" t="s">
        <v>789</v>
      </c>
      <c r="E643" s="155">
        <v>9794.7900000000009</v>
      </c>
      <c r="F643" s="47">
        <v>9785</v>
      </c>
      <c r="G643" s="49"/>
      <c r="H643" s="141"/>
    </row>
    <row r="644" spans="1:8" ht="8.65" hidden="1" customHeight="1" x14ac:dyDescent="0.25">
      <c r="A644" s="163">
        <v>8.6999999999999993</v>
      </c>
      <c r="B644" s="183" t="s">
        <v>976</v>
      </c>
      <c r="C644" s="184"/>
      <c r="D644" s="30"/>
      <c r="E644" s="154"/>
      <c r="F644" s="44"/>
      <c r="G644" s="49"/>
      <c r="H644" s="141"/>
    </row>
    <row r="645" spans="1:8" ht="17.45" hidden="1" customHeight="1" x14ac:dyDescent="0.25">
      <c r="A645" s="164" t="s">
        <v>977</v>
      </c>
      <c r="B645" s="179" t="s">
        <v>1787</v>
      </c>
      <c r="C645" s="180"/>
      <c r="D645" s="30" t="s">
        <v>4</v>
      </c>
      <c r="E645" s="153">
        <v>2685891.61</v>
      </c>
      <c r="F645" s="46">
        <v>2683206</v>
      </c>
      <c r="G645" s="49"/>
      <c r="H645" s="141"/>
    </row>
    <row r="646" spans="1:8" ht="17.45" hidden="1" customHeight="1" x14ac:dyDescent="0.25">
      <c r="A646" s="164" t="s">
        <v>978</v>
      </c>
      <c r="B646" s="179" t="s">
        <v>1788</v>
      </c>
      <c r="C646" s="180"/>
      <c r="D646" s="30" t="s">
        <v>4</v>
      </c>
      <c r="E646" s="153">
        <v>7919189.6399999997</v>
      </c>
      <c r="F646" s="46">
        <v>7911270</v>
      </c>
      <c r="G646" s="49"/>
      <c r="H646" s="141"/>
    </row>
    <row r="647" spans="1:8" ht="17.45" hidden="1" customHeight="1" x14ac:dyDescent="0.25">
      <c r="A647" s="164" t="s">
        <v>979</v>
      </c>
      <c r="B647" s="179" t="s">
        <v>1789</v>
      </c>
      <c r="C647" s="180"/>
      <c r="D647" s="30" t="s">
        <v>4</v>
      </c>
      <c r="E647" s="153">
        <v>9149175</v>
      </c>
      <c r="F647" s="46">
        <v>9140026</v>
      </c>
      <c r="G647" s="49"/>
      <c r="H647" s="141"/>
    </row>
    <row r="648" spans="1:8" ht="17.45" hidden="1" customHeight="1" x14ac:dyDescent="0.25">
      <c r="A648" s="164" t="s">
        <v>980</v>
      </c>
      <c r="B648" s="179" t="s">
        <v>1790</v>
      </c>
      <c r="C648" s="180"/>
      <c r="D648" s="30" t="s">
        <v>4</v>
      </c>
      <c r="E648" s="157">
        <v>20795920.77</v>
      </c>
      <c r="F648" s="46">
        <v>20775125</v>
      </c>
      <c r="G648" s="49"/>
      <c r="H648" s="141"/>
    </row>
    <row r="649" spans="1:8" ht="14.65" hidden="1" customHeight="1" x14ac:dyDescent="0.25">
      <c r="A649" s="164" t="s">
        <v>981</v>
      </c>
      <c r="B649" s="179" t="s">
        <v>982</v>
      </c>
      <c r="C649" s="180"/>
      <c r="D649" s="30" t="s">
        <v>4</v>
      </c>
      <c r="E649" s="153">
        <v>865628.2</v>
      </c>
      <c r="F649" s="46">
        <v>864763</v>
      </c>
      <c r="G649" s="49"/>
      <c r="H649" s="141"/>
    </row>
    <row r="650" spans="1:8" ht="8.65" hidden="1" customHeight="1" x14ac:dyDescent="0.25">
      <c r="A650" s="163">
        <v>8.8000000000000007</v>
      </c>
      <c r="B650" s="183" t="s">
        <v>983</v>
      </c>
      <c r="C650" s="184"/>
      <c r="D650" s="30"/>
      <c r="E650" s="154"/>
      <c r="F650" s="44"/>
      <c r="G650" s="49"/>
      <c r="H650" s="141"/>
    </row>
    <row r="651" spans="1:8" ht="45.75" hidden="1" customHeight="1" x14ac:dyDescent="0.25">
      <c r="A651" s="165" t="s">
        <v>2169</v>
      </c>
      <c r="B651" s="179" t="s">
        <v>1791</v>
      </c>
      <c r="C651" s="180"/>
      <c r="D651" s="30" t="s">
        <v>789</v>
      </c>
      <c r="E651" s="155">
        <v>189560.41</v>
      </c>
      <c r="F651" s="47">
        <v>189371</v>
      </c>
      <c r="G651" s="49"/>
      <c r="H651" s="141"/>
    </row>
    <row r="652" spans="1:8" ht="39" hidden="1" customHeight="1" x14ac:dyDescent="0.25">
      <c r="A652" s="165" t="s">
        <v>2170</v>
      </c>
      <c r="B652" s="179" t="s">
        <v>1792</v>
      </c>
      <c r="C652" s="180"/>
      <c r="D652" s="30" t="s">
        <v>789</v>
      </c>
      <c r="E652" s="155">
        <v>214298.79</v>
      </c>
      <c r="F652" s="47">
        <v>214084</v>
      </c>
      <c r="G652" s="49"/>
      <c r="H652" s="141"/>
    </row>
    <row r="653" spans="1:8" ht="35.1" hidden="1" customHeight="1" x14ac:dyDescent="0.25">
      <c r="A653" s="165" t="s">
        <v>2171</v>
      </c>
      <c r="B653" s="179" t="s">
        <v>1793</v>
      </c>
      <c r="C653" s="180"/>
      <c r="D653" s="30" t="s">
        <v>789</v>
      </c>
      <c r="E653" s="155">
        <v>239039.95</v>
      </c>
      <c r="F653" s="47">
        <v>238801</v>
      </c>
      <c r="G653" s="49"/>
      <c r="H653" s="141"/>
    </row>
    <row r="654" spans="1:8" ht="35.1" hidden="1" customHeight="1" x14ac:dyDescent="0.25">
      <c r="A654" s="165" t="s">
        <v>2172</v>
      </c>
      <c r="B654" s="179" t="s">
        <v>1794</v>
      </c>
      <c r="C654" s="180"/>
      <c r="D654" s="30" t="s">
        <v>797</v>
      </c>
      <c r="E654" s="155">
        <v>14857.06</v>
      </c>
      <c r="F654" s="47">
        <v>14842</v>
      </c>
      <c r="G654" s="49"/>
      <c r="H654" s="141"/>
    </row>
    <row r="655" spans="1:8" ht="17.45" hidden="1" customHeight="1" x14ac:dyDescent="0.25">
      <c r="A655" s="164" t="s">
        <v>984</v>
      </c>
      <c r="B655" s="179" t="s">
        <v>1795</v>
      </c>
      <c r="C655" s="180"/>
      <c r="D655" s="30" t="s">
        <v>89</v>
      </c>
      <c r="E655" s="153">
        <v>31939.43</v>
      </c>
      <c r="F655" s="46">
        <v>31907</v>
      </c>
      <c r="G655" s="49"/>
      <c r="H655" s="141"/>
    </row>
    <row r="656" spans="1:8" ht="17.45" hidden="1" customHeight="1" x14ac:dyDescent="0.25">
      <c r="A656" s="164" t="s">
        <v>985</v>
      </c>
      <c r="B656" s="179" t="s">
        <v>1796</v>
      </c>
      <c r="C656" s="180"/>
      <c r="D656" s="30" t="s">
        <v>4</v>
      </c>
      <c r="E656" s="153">
        <v>135353.31</v>
      </c>
      <c r="F656" s="46">
        <v>135218</v>
      </c>
      <c r="G656" s="49"/>
      <c r="H656" s="141"/>
    </row>
    <row r="657" spans="1:8" ht="17.45" hidden="1" customHeight="1" x14ac:dyDescent="0.25">
      <c r="A657" s="164" t="s">
        <v>986</v>
      </c>
      <c r="B657" s="179" t="s">
        <v>1797</v>
      </c>
      <c r="C657" s="180"/>
      <c r="D657" s="30" t="s">
        <v>89</v>
      </c>
      <c r="E657" s="153">
        <v>53369.59</v>
      </c>
      <c r="F657" s="46">
        <v>53316</v>
      </c>
      <c r="G657" s="49"/>
      <c r="H657" s="141"/>
    </row>
    <row r="658" spans="1:8" ht="17.45" hidden="1" customHeight="1" x14ac:dyDescent="0.25">
      <c r="A658" s="164" t="s">
        <v>987</v>
      </c>
      <c r="B658" s="179" t="s">
        <v>1798</v>
      </c>
      <c r="C658" s="180"/>
      <c r="D658" s="30" t="s">
        <v>4</v>
      </c>
      <c r="E658" s="153">
        <v>56934.54</v>
      </c>
      <c r="F658" s="46">
        <v>56878</v>
      </c>
      <c r="G658" s="49"/>
      <c r="H658" s="141"/>
    </row>
    <row r="659" spans="1:8" ht="17.45" hidden="1" customHeight="1" x14ac:dyDescent="0.25">
      <c r="A659" s="164" t="s">
        <v>988</v>
      </c>
      <c r="B659" s="179" t="s">
        <v>1799</v>
      </c>
      <c r="C659" s="180"/>
      <c r="D659" s="30" t="s">
        <v>4</v>
      </c>
      <c r="E659" s="153">
        <v>95576.91</v>
      </c>
      <c r="F659" s="46">
        <v>95481</v>
      </c>
      <c r="G659" s="49"/>
      <c r="H659" s="141"/>
    </row>
    <row r="660" spans="1:8" ht="35.1" hidden="1" customHeight="1" x14ac:dyDescent="0.25">
      <c r="A660" s="165" t="s">
        <v>2173</v>
      </c>
      <c r="B660" s="179" t="s">
        <v>1800</v>
      </c>
      <c r="C660" s="180"/>
      <c r="D660" s="30" t="s">
        <v>789</v>
      </c>
      <c r="E660" s="155">
        <v>1709141.05</v>
      </c>
      <c r="F660" s="47">
        <v>1707432</v>
      </c>
      <c r="G660" s="49"/>
      <c r="H660" s="141"/>
    </row>
    <row r="661" spans="1:8" ht="8.65" hidden="1" customHeight="1" x14ac:dyDescent="0.25">
      <c r="A661" s="163">
        <v>8.9</v>
      </c>
      <c r="B661" s="183" t="s">
        <v>989</v>
      </c>
      <c r="C661" s="184"/>
      <c r="D661" s="30"/>
      <c r="E661" s="154"/>
      <c r="F661" s="44"/>
      <c r="G661" s="49"/>
      <c r="H661" s="141"/>
    </row>
    <row r="662" spans="1:8" ht="9.6" hidden="1" customHeight="1" x14ac:dyDescent="0.25">
      <c r="A662" s="166"/>
      <c r="B662" s="28"/>
      <c r="C662" s="28"/>
      <c r="D662" s="30"/>
      <c r="E662" s="20"/>
      <c r="F662" s="20"/>
      <c r="G662" s="49"/>
      <c r="H662" s="141"/>
    </row>
    <row r="663" spans="1:8" ht="6.95" hidden="1" customHeight="1" x14ac:dyDescent="0.25">
      <c r="A663" s="167" t="s">
        <v>1</v>
      </c>
      <c r="B663" s="29"/>
      <c r="C663" s="29"/>
      <c r="D663" s="30"/>
      <c r="E663" s="21"/>
      <c r="F663" s="21"/>
      <c r="G663" s="49"/>
      <c r="H663" s="141"/>
    </row>
    <row r="664" spans="1:8" ht="10.15" hidden="1" customHeight="1" x14ac:dyDescent="0.25">
      <c r="A664" s="168" t="s">
        <v>2</v>
      </c>
      <c r="B664" s="185" t="s">
        <v>3</v>
      </c>
      <c r="C664" s="186"/>
      <c r="D664" s="30" t="s">
        <v>4</v>
      </c>
      <c r="E664" s="152" t="s">
        <v>5</v>
      </c>
      <c r="F664" s="39" t="s">
        <v>6</v>
      </c>
      <c r="G664" s="49"/>
      <c r="H664" s="141"/>
    </row>
    <row r="665" spans="1:8" ht="18.399999999999999" hidden="1" customHeight="1" x14ac:dyDescent="0.25">
      <c r="A665" s="164" t="s">
        <v>990</v>
      </c>
      <c r="B665" s="179" t="s">
        <v>1801</v>
      </c>
      <c r="C665" s="180"/>
      <c r="D665" s="30" t="s">
        <v>4</v>
      </c>
      <c r="E665" s="153">
        <v>26596.89</v>
      </c>
      <c r="F665" s="40">
        <v>26570</v>
      </c>
      <c r="G665" s="49"/>
      <c r="H665" s="141"/>
    </row>
    <row r="666" spans="1:8" ht="17.45" hidden="1" customHeight="1" x14ac:dyDescent="0.25">
      <c r="A666" s="164" t="s">
        <v>991</v>
      </c>
      <c r="B666" s="179" t="s">
        <v>1802</v>
      </c>
      <c r="C666" s="180"/>
      <c r="D666" s="30" t="s">
        <v>4</v>
      </c>
      <c r="E666" s="153">
        <v>35558.800000000003</v>
      </c>
      <c r="F666" s="40">
        <v>35523</v>
      </c>
      <c r="G666" s="49"/>
      <c r="H666" s="141"/>
    </row>
    <row r="667" spans="1:8" ht="17.45" hidden="1" customHeight="1" x14ac:dyDescent="0.25">
      <c r="A667" s="164" t="s">
        <v>992</v>
      </c>
      <c r="B667" s="179" t="s">
        <v>1803</v>
      </c>
      <c r="C667" s="180"/>
      <c r="D667" s="30" t="s">
        <v>4</v>
      </c>
      <c r="E667" s="153">
        <v>35558.800000000003</v>
      </c>
      <c r="F667" s="40">
        <v>35523</v>
      </c>
      <c r="G667" s="49"/>
      <c r="H667" s="141"/>
    </row>
    <row r="668" spans="1:8" ht="8.65" hidden="1" customHeight="1" x14ac:dyDescent="0.25">
      <c r="A668" s="164" t="s">
        <v>993</v>
      </c>
      <c r="B668" s="179" t="s">
        <v>994</v>
      </c>
      <c r="C668" s="180"/>
      <c r="D668" s="30" t="s">
        <v>4</v>
      </c>
      <c r="E668" s="153">
        <v>407701.82</v>
      </c>
      <c r="F668" s="40">
        <v>407294</v>
      </c>
      <c r="G668" s="49"/>
      <c r="H668" s="141"/>
    </row>
    <row r="669" spans="1:8" ht="8.65" hidden="1" customHeight="1" x14ac:dyDescent="0.25">
      <c r="A669" s="164" t="s">
        <v>995</v>
      </c>
      <c r="B669" s="179" t="s">
        <v>996</v>
      </c>
      <c r="C669" s="180"/>
      <c r="D669" s="30" t="s">
        <v>4</v>
      </c>
      <c r="E669" s="153">
        <v>468651.98</v>
      </c>
      <c r="F669" s="40">
        <v>468183</v>
      </c>
      <c r="G669" s="49"/>
      <c r="H669" s="141"/>
    </row>
    <row r="670" spans="1:8" ht="17.45" hidden="1" customHeight="1" x14ac:dyDescent="0.25">
      <c r="A670" s="164" t="s">
        <v>997</v>
      </c>
      <c r="B670" s="179" t="s">
        <v>1804</v>
      </c>
      <c r="C670" s="180"/>
      <c r="D670" s="30" t="s">
        <v>4</v>
      </c>
      <c r="E670" s="153">
        <v>1388502.33</v>
      </c>
      <c r="F670" s="40">
        <v>1387114</v>
      </c>
      <c r="G670" s="49"/>
      <c r="H670" s="141"/>
    </row>
    <row r="671" spans="1:8" ht="17.45" hidden="1" customHeight="1" x14ac:dyDescent="0.25">
      <c r="A671" s="164" t="s">
        <v>998</v>
      </c>
      <c r="B671" s="179" t="s">
        <v>1805</v>
      </c>
      <c r="C671" s="180"/>
      <c r="D671" s="30" t="s">
        <v>4</v>
      </c>
      <c r="E671" s="153">
        <v>858448.13</v>
      </c>
      <c r="F671" s="40">
        <v>857590</v>
      </c>
      <c r="G671" s="49"/>
      <c r="H671" s="141"/>
    </row>
    <row r="672" spans="1:8" ht="8.65" hidden="1" customHeight="1" x14ac:dyDescent="0.25">
      <c r="A672" s="163">
        <v>8.1</v>
      </c>
      <c r="B672" s="183" t="s">
        <v>999</v>
      </c>
      <c r="C672" s="184"/>
      <c r="D672" s="30"/>
      <c r="E672" s="154"/>
      <c r="F672" s="41"/>
      <c r="G672" s="49"/>
      <c r="H672" s="141"/>
    </row>
    <row r="673" spans="1:8" ht="17.45" hidden="1" customHeight="1" x14ac:dyDescent="0.25">
      <c r="A673" s="164" t="s">
        <v>1000</v>
      </c>
      <c r="B673" s="179" t="s">
        <v>1806</v>
      </c>
      <c r="C673" s="180"/>
      <c r="D673" s="30" t="s">
        <v>89</v>
      </c>
      <c r="E673" s="153">
        <v>18213.95</v>
      </c>
      <c r="F673" s="40">
        <v>18196</v>
      </c>
      <c r="G673" s="49"/>
      <c r="H673" s="141"/>
    </row>
    <row r="674" spans="1:8" ht="17.45" hidden="1" customHeight="1" x14ac:dyDescent="0.25">
      <c r="A674" s="164" t="s">
        <v>1001</v>
      </c>
      <c r="B674" s="179" t="s">
        <v>1807</v>
      </c>
      <c r="C674" s="180"/>
      <c r="D674" s="30" t="s">
        <v>89</v>
      </c>
      <c r="E674" s="153">
        <v>26214.59</v>
      </c>
      <c r="F674" s="40">
        <v>26188</v>
      </c>
      <c r="G674" s="49"/>
      <c r="H674" s="141"/>
    </row>
    <row r="675" spans="1:8" ht="17.45" hidden="1" customHeight="1" x14ac:dyDescent="0.25">
      <c r="A675" s="164" t="s">
        <v>1002</v>
      </c>
      <c r="B675" s="179" t="s">
        <v>1808</v>
      </c>
      <c r="C675" s="180"/>
      <c r="D675" s="30" t="s">
        <v>89</v>
      </c>
      <c r="E675" s="153">
        <v>26472.13</v>
      </c>
      <c r="F675" s="40">
        <v>26446</v>
      </c>
      <c r="G675" s="49"/>
      <c r="H675" s="141"/>
    </row>
    <row r="676" spans="1:8" ht="17.45" hidden="1" customHeight="1" x14ac:dyDescent="0.25">
      <c r="A676" s="164" t="s">
        <v>1003</v>
      </c>
      <c r="B676" s="179" t="s">
        <v>1809</v>
      </c>
      <c r="C676" s="180"/>
      <c r="D676" s="30" t="s">
        <v>89</v>
      </c>
      <c r="E676" s="153">
        <v>37887.53</v>
      </c>
      <c r="F676" s="40">
        <v>37850</v>
      </c>
      <c r="G676" s="49"/>
      <c r="H676" s="141"/>
    </row>
    <row r="677" spans="1:8" ht="17.45" hidden="1" customHeight="1" x14ac:dyDescent="0.25">
      <c r="A677" s="164" t="s">
        <v>1004</v>
      </c>
      <c r="B677" s="179" t="s">
        <v>1810</v>
      </c>
      <c r="C677" s="180"/>
      <c r="D677" s="30" t="s">
        <v>89</v>
      </c>
      <c r="E677" s="153">
        <v>62694.27</v>
      </c>
      <c r="F677" s="40">
        <v>62632</v>
      </c>
      <c r="G677" s="49"/>
      <c r="H677" s="141"/>
    </row>
    <row r="678" spans="1:8" ht="17.45" hidden="1" customHeight="1" x14ac:dyDescent="0.25">
      <c r="A678" s="164" t="s">
        <v>1005</v>
      </c>
      <c r="B678" s="179" t="s">
        <v>1811</v>
      </c>
      <c r="C678" s="180"/>
      <c r="D678" s="30" t="s">
        <v>89</v>
      </c>
      <c r="E678" s="153">
        <v>132189.16</v>
      </c>
      <c r="F678" s="40">
        <v>132057</v>
      </c>
      <c r="G678" s="49"/>
      <c r="H678" s="141"/>
    </row>
    <row r="679" spans="1:8" ht="17.45" hidden="1" customHeight="1" x14ac:dyDescent="0.25">
      <c r="A679" s="164" t="s">
        <v>1006</v>
      </c>
      <c r="B679" s="179" t="s">
        <v>1812</v>
      </c>
      <c r="C679" s="180"/>
      <c r="D679" s="30" t="s">
        <v>89</v>
      </c>
      <c r="E679" s="153">
        <v>222466.78</v>
      </c>
      <c r="F679" s="40">
        <v>222244</v>
      </c>
      <c r="G679" s="49"/>
      <c r="H679" s="141"/>
    </row>
    <row r="680" spans="1:8" ht="8.65" hidden="1" customHeight="1" x14ac:dyDescent="0.25">
      <c r="A680" s="163">
        <v>8.11</v>
      </c>
      <c r="B680" s="183" t="s">
        <v>1007</v>
      </c>
      <c r="C680" s="184"/>
      <c r="D680" s="30"/>
      <c r="E680" s="154"/>
      <c r="F680" s="41"/>
      <c r="G680" s="49"/>
      <c r="H680" s="141"/>
    </row>
    <row r="681" spans="1:8" ht="17.45" hidden="1" customHeight="1" x14ac:dyDescent="0.25">
      <c r="A681" s="164" t="s">
        <v>1008</v>
      </c>
      <c r="B681" s="179" t="s">
        <v>1813</v>
      </c>
      <c r="C681" s="180"/>
      <c r="D681" s="30" t="s">
        <v>4</v>
      </c>
      <c r="E681" s="153">
        <v>690018.1</v>
      </c>
      <c r="F681" s="40">
        <v>689328</v>
      </c>
      <c r="G681" s="49"/>
      <c r="H681" s="141"/>
    </row>
    <row r="682" spans="1:8" ht="17.45" hidden="1" customHeight="1" x14ac:dyDescent="0.25">
      <c r="A682" s="164" t="s">
        <v>1009</v>
      </c>
      <c r="B682" s="179" t="s">
        <v>1814</v>
      </c>
      <c r="C682" s="180"/>
      <c r="D682" s="30" t="s">
        <v>4</v>
      </c>
      <c r="E682" s="153">
        <v>1105744.9099999999</v>
      </c>
      <c r="F682" s="40">
        <v>1104639</v>
      </c>
      <c r="G682" s="49"/>
      <c r="H682" s="141"/>
    </row>
    <row r="683" spans="1:8" ht="17.45" hidden="1" customHeight="1" x14ac:dyDescent="0.25">
      <c r="A683" s="164" t="s">
        <v>1010</v>
      </c>
      <c r="B683" s="179" t="s">
        <v>1815</v>
      </c>
      <c r="C683" s="180"/>
      <c r="D683" s="30" t="s">
        <v>4</v>
      </c>
      <c r="E683" s="153">
        <v>1552242.99</v>
      </c>
      <c r="F683" s="40">
        <v>1550691</v>
      </c>
      <c r="G683" s="49"/>
      <c r="H683" s="141"/>
    </row>
    <row r="684" spans="1:8" ht="8.65" hidden="1" customHeight="1" x14ac:dyDescent="0.25">
      <c r="A684" s="163">
        <v>8.1199999999999992</v>
      </c>
      <c r="B684" s="183" t="s">
        <v>1011</v>
      </c>
      <c r="C684" s="184"/>
      <c r="D684" s="30"/>
      <c r="E684" s="154"/>
      <c r="F684" s="41"/>
      <c r="G684" s="49"/>
      <c r="H684" s="141"/>
    </row>
    <row r="685" spans="1:8" ht="17.45" hidden="1" customHeight="1" x14ac:dyDescent="0.25">
      <c r="A685" s="164" t="s">
        <v>1012</v>
      </c>
      <c r="B685" s="179" t="s">
        <v>1816</v>
      </c>
      <c r="C685" s="180"/>
      <c r="D685" s="30" t="s">
        <v>4</v>
      </c>
      <c r="E685" s="153">
        <v>833906.48</v>
      </c>
      <c r="F685" s="40">
        <v>833073</v>
      </c>
      <c r="G685" s="49"/>
      <c r="H685" s="141"/>
    </row>
    <row r="686" spans="1:8" ht="17.45" hidden="1" customHeight="1" x14ac:dyDescent="0.25">
      <c r="A686" s="164" t="s">
        <v>1013</v>
      </c>
      <c r="B686" s="179" t="s">
        <v>1817</v>
      </c>
      <c r="C686" s="180"/>
      <c r="D686" s="30" t="s">
        <v>4</v>
      </c>
      <c r="E686" s="153">
        <v>1074806.3500000001</v>
      </c>
      <c r="F686" s="40">
        <v>1073732</v>
      </c>
      <c r="G686" s="49"/>
      <c r="H686" s="141"/>
    </row>
    <row r="687" spans="1:8" ht="17.45" hidden="1" customHeight="1" x14ac:dyDescent="0.25">
      <c r="A687" s="164" t="s">
        <v>1014</v>
      </c>
      <c r="B687" s="179" t="s">
        <v>1818</v>
      </c>
      <c r="C687" s="180"/>
      <c r="D687" s="30" t="s">
        <v>4</v>
      </c>
      <c r="E687" s="153">
        <v>1160104.21</v>
      </c>
      <c r="F687" s="40">
        <v>1158944</v>
      </c>
      <c r="G687" s="49"/>
      <c r="H687" s="141"/>
    </row>
    <row r="688" spans="1:8" ht="17.45" hidden="1" customHeight="1" x14ac:dyDescent="0.25">
      <c r="A688" s="164" t="s">
        <v>1015</v>
      </c>
      <c r="B688" s="179" t="s">
        <v>1819</v>
      </c>
      <c r="C688" s="180"/>
      <c r="D688" s="30" t="s">
        <v>4</v>
      </c>
      <c r="E688" s="153">
        <v>1073829.6499999999</v>
      </c>
      <c r="F688" s="40">
        <v>1072756</v>
      </c>
      <c r="G688" s="49"/>
      <c r="H688" s="141"/>
    </row>
    <row r="689" spans="1:8" ht="17.45" hidden="1" customHeight="1" x14ac:dyDescent="0.25">
      <c r="A689" s="164" t="s">
        <v>1016</v>
      </c>
      <c r="B689" s="179" t="s">
        <v>1820</v>
      </c>
      <c r="C689" s="180"/>
      <c r="D689" s="30" t="s">
        <v>4</v>
      </c>
      <c r="E689" s="153">
        <v>1250757.1599999999</v>
      </c>
      <c r="F689" s="40">
        <v>1249506</v>
      </c>
      <c r="G689" s="49"/>
      <c r="H689" s="141"/>
    </row>
    <row r="690" spans="1:8" ht="17.45" hidden="1" customHeight="1" x14ac:dyDescent="0.25">
      <c r="A690" s="164" t="s">
        <v>1017</v>
      </c>
      <c r="B690" s="179" t="s">
        <v>1821</v>
      </c>
      <c r="C690" s="180"/>
      <c r="D690" s="30" t="s">
        <v>4</v>
      </c>
      <c r="E690" s="153">
        <v>1358724.21</v>
      </c>
      <c r="F690" s="40">
        <v>1357365</v>
      </c>
      <c r="G690" s="49"/>
      <c r="H690" s="141"/>
    </row>
    <row r="691" spans="1:8" ht="17.45" hidden="1" customHeight="1" x14ac:dyDescent="0.25">
      <c r="A691" s="164" t="s">
        <v>1018</v>
      </c>
      <c r="B691" s="179" t="s">
        <v>1822</v>
      </c>
      <c r="C691" s="180"/>
      <c r="D691" s="30" t="s">
        <v>4</v>
      </c>
      <c r="E691" s="153">
        <v>1421871.94</v>
      </c>
      <c r="F691" s="40">
        <v>1420450</v>
      </c>
      <c r="G691" s="49"/>
      <c r="H691" s="141"/>
    </row>
    <row r="692" spans="1:8" ht="17.45" hidden="1" customHeight="1" x14ac:dyDescent="0.25">
      <c r="A692" s="164" t="s">
        <v>1019</v>
      </c>
      <c r="B692" s="179" t="s">
        <v>1823</v>
      </c>
      <c r="C692" s="180"/>
      <c r="D692" s="30" t="s">
        <v>4</v>
      </c>
      <c r="E692" s="153">
        <v>1528481.36</v>
      </c>
      <c r="F692" s="40">
        <v>1526953</v>
      </c>
      <c r="G692" s="49"/>
      <c r="H692" s="141"/>
    </row>
    <row r="693" spans="1:8" ht="17.45" hidden="1" customHeight="1" x14ac:dyDescent="0.25">
      <c r="A693" s="164" t="s">
        <v>1020</v>
      </c>
      <c r="B693" s="179" t="s">
        <v>1824</v>
      </c>
      <c r="C693" s="180"/>
      <c r="D693" s="30" t="s">
        <v>4</v>
      </c>
      <c r="E693" s="153">
        <v>2197099.7799999998</v>
      </c>
      <c r="F693" s="40">
        <v>2194903</v>
      </c>
      <c r="G693" s="49"/>
      <c r="H693" s="141"/>
    </row>
    <row r="694" spans="1:8" ht="8.65" hidden="1" customHeight="1" x14ac:dyDescent="0.25">
      <c r="A694" s="163">
        <v>8.1300000000000008</v>
      </c>
      <c r="B694" s="183" t="s">
        <v>1021</v>
      </c>
      <c r="C694" s="184"/>
      <c r="D694" s="30"/>
      <c r="E694" s="154"/>
      <c r="F694" s="41"/>
      <c r="G694" s="49"/>
      <c r="H694" s="141"/>
    </row>
    <row r="695" spans="1:8" ht="35.1" hidden="1" customHeight="1" x14ac:dyDescent="0.25">
      <c r="A695" s="165" t="s">
        <v>2174</v>
      </c>
      <c r="B695" s="179" t="s">
        <v>1825</v>
      </c>
      <c r="C695" s="180"/>
      <c r="D695" s="30" t="s">
        <v>789</v>
      </c>
      <c r="E695" s="155">
        <v>15731820.52</v>
      </c>
      <c r="F695" s="42">
        <v>15716089</v>
      </c>
      <c r="G695" s="49"/>
      <c r="H695" s="141"/>
    </row>
    <row r="696" spans="1:8" ht="35.1" hidden="1" customHeight="1" x14ac:dyDescent="0.25">
      <c r="A696" s="165" t="s">
        <v>2175</v>
      </c>
      <c r="B696" s="179" t="s">
        <v>1826</v>
      </c>
      <c r="C696" s="180"/>
      <c r="D696" s="30" t="s">
        <v>789</v>
      </c>
      <c r="E696" s="155">
        <v>24940691.07</v>
      </c>
      <c r="F696" s="42">
        <v>24915750</v>
      </c>
      <c r="G696" s="49"/>
      <c r="H696" s="141"/>
    </row>
    <row r="697" spans="1:8" ht="35.1" hidden="1" customHeight="1" x14ac:dyDescent="0.25">
      <c r="A697" s="165" t="s">
        <v>2176</v>
      </c>
      <c r="B697" s="179" t="s">
        <v>1827</v>
      </c>
      <c r="C697" s="180"/>
      <c r="D697" s="30" t="s">
        <v>789</v>
      </c>
      <c r="E697" s="155">
        <v>31079938.109999999</v>
      </c>
      <c r="F697" s="42">
        <v>31048858</v>
      </c>
      <c r="G697" s="49"/>
      <c r="H697" s="141"/>
    </row>
    <row r="698" spans="1:8" ht="35.1" hidden="1" customHeight="1" x14ac:dyDescent="0.25">
      <c r="A698" s="165" t="s">
        <v>2177</v>
      </c>
      <c r="B698" s="179" t="s">
        <v>1828</v>
      </c>
      <c r="C698" s="180"/>
      <c r="D698" s="30" t="s">
        <v>789</v>
      </c>
      <c r="E698" s="154"/>
      <c r="F698" s="41"/>
      <c r="G698" s="49"/>
      <c r="H698" s="141"/>
    </row>
    <row r="699" spans="1:8" ht="35.1" hidden="1" customHeight="1" x14ac:dyDescent="0.25">
      <c r="A699" s="165" t="s">
        <v>2178</v>
      </c>
      <c r="B699" s="179" t="s">
        <v>1829</v>
      </c>
      <c r="C699" s="180"/>
      <c r="D699" s="30" t="s">
        <v>789</v>
      </c>
      <c r="E699" s="154"/>
      <c r="F699" s="41"/>
      <c r="G699" s="49"/>
      <c r="H699" s="141"/>
    </row>
    <row r="700" spans="1:8" ht="35.1" hidden="1" customHeight="1" x14ac:dyDescent="0.25">
      <c r="A700" s="165" t="s">
        <v>2179</v>
      </c>
      <c r="B700" s="179" t="s">
        <v>1830</v>
      </c>
      <c r="C700" s="180"/>
      <c r="D700" s="30" t="s">
        <v>789</v>
      </c>
      <c r="E700" s="154"/>
      <c r="F700" s="41"/>
      <c r="G700" s="49"/>
      <c r="H700" s="141"/>
    </row>
    <row r="701" spans="1:8" ht="8.65" hidden="1" customHeight="1" x14ac:dyDescent="0.25">
      <c r="A701" s="163">
        <v>8.14</v>
      </c>
      <c r="B701" s="183" t="s">
        <v>1022</v>
      </c>
      <c r="C701" s="184"/>
      <c r="D701" s="30"/>
      <c r="E701" s="154"/>
      <c r="F701" s="41"/>
      <c r="G701" s="49"/>
      <c r="H701" s="141"/>
    </row>
    <row r="702" spans="1:8" ht="8.65" hidden="1" customHeight="1" x14ac:dyDescent="0.25">
      <c r="A702" s="164" t="s">
        <v>1023</v>
      </c>
      <c r="B702" s="179" t="s">
        <v>1024</v>
      </c>
      <c r="C702" s="180"/>
      <c r="D702" s="30" t="s">
        <v>4</v>
      </c>
      <c r="E702" s="153">
        <v>21412.02</v>
      </c>
      <c r="F702" s="40">
        <v>21391</v>
      </c>
      <c r="G702" s="49"/>
      <c r="H702" s="141"/>
    </row>
    <row r="703" spans="1:8" ht="8.65" hidden="1" customHeight="1" x14ac:dyDescent="0.25">
      <c r="A703" s="163">
        <v>8.15</v>
      </c>
      <c r="B703" s="183" t="s">
        <v>1025</v>
      </c>
      <c r="C703" s="184"/>
      <c r="D703" s="30"/>
      <c r="E703" s="154"/>
      <c r="F703" s="41"/>
      <c r="G703" s="49"/>
      <c r="H703" s="141"/>
    </row>
    <row r="704" spans="1:8" ht="17.45" hidden="1" customHeight="1" x14ac:dyDescent="0.25">
      <c r="A704" s="164" t="s">
        <v>1026</v>
      </c>
      <c r="B704" s="179" t="s">
        <v>1831</v>
      </c>
      <c r="C704" s="180"/>
      <c r="D704" s="30" t="s">
        <v>4</v>
      </c>
      <c r="E704" s="153">
        <v>8580993.0099999998</v>
      </c>
      <c r="F704" s="40">
        <v>8572412</v>
      </c>
      <c r="G704" s="49"/>
      <c r="H704" s="141"/>
    </row>
    <row r="705" spans="1:8" ht="17.45" hidden="1" customHeight="1" x14ac:dyDescent="0.25">
      <c r="A705" s="163">
        <v>8.16</v>
      </c>
      <c r="B705" s="183" t="s">
        <v>1832</v>
      </c>
      <c r="C705" s="184"/>
      <c r="D705" s="30"/>
      <c r="E705" s="154"/>
      <c r="F705" s="41"/>
      <c r="G705" s="49"/>
      <c r="H705" s="141"/>
    </row>
    <row r="706" spans="1:8" ht="8.65" hidden="1" customHeight="1" x14ac:dyDescent="0.25">
      <c r="A706" s="164" t="s">
        <v>1027</v>
      </c>
      <c r="B706" s="179" t="s">
        <v>1028</v>
      </c>
      <c r="C706" s="180"/>
      <c r="D706" s="30" t="s">
        <v>4</v>
      </c>
      <c r="E706" s="153">
        <v>13142.43</v>
      </c>
      <c r="F706" s="40">
        <v>13129</v>
      </c>
      <c r="G706" s="49"/>
      <c r="H706" s="141"/>
    </row>
    <row r="707" spans="1:8" ht="8.65" hidden="1" customHeight="1" x14ac:dyDescent="0.25">
      <c r="A707" s="164" t="s">
        <v>1029</v>
      </c>
      <c r="B707" s="179" t="s">
        <v>1030</v>
      </c>
      <c r="C707" s="180"/>
      <c r="D707" s="30" t="s">
        <v>4</v>
      </c>
      <c r="E707" s="153">
        <v>32758.41</v>
      </c>
      <c r="F707" s="40">
        <v>32726</v>
      </c>
      <c r="G707" s="49"/>
      <c r="H707" s="141"/>
    </row>
    <row r="708" spans="1:8" ht="8.65" hidden="1" customHeight="1" x14ac:dyDescent="0.25">
      <c r="A708" s="164" t="s">
        <v>1031</v>
      </c>
      <c r="B708" s="179" t="s">
        <v>1032</v>
      </c>
      <c r="C708" s="180"/>
      <c r="D708" s="30" t="s">
        <v>4</v>
      </c>
      <c r="E708" s="153">
        <v>23844.62</v>
      </c>
      <c r="F708" s="40">
        <v>23821</v>
      </c>
      <c r="G708" s="49"/>
      <c r="H708" s="141"/>
    </row>
    <row r="709" spans="1:8" ht="8.65" hidden="1" customHeight="1" x14ac:dyDescent="0.25">
      <c r="A709" s="164" t="s">
        <v>1033</v>
      </c>
      <c r="B709" s="179" t="s">
        <v>1034</v>
      </c>
      <c r="C709" s="180"/>
      <c r="D709" s="30" t="s">
        <v>4</v>
      </c>
      <c r="E709" s="153">
        <v>40385.019999999997</v>
      </c>
      <c r="F709" s="40">
        <v>40345</v>
      </c>
      <c r="G709" s="49"/>
      <c r="H709" s="141"/>
    </row>
    <row r="710" spans="1:8" ht="8.65" hidden="1" customHeight="1" x14ac:dyDescent="0.25">
      <c r="A710" s="164" t="s">
        <v>1035</v>
      </c>
      <c r="B710" s="179" t="s">
        <v>1036</v>
      </c>
      <c r="C710" s="180"/>
      <c r="D710" s="30" t="s">
        <v>4</v>
      </c>
      <c r="E710" s="153">
        <v>40385.019999999997</v>
      </c>
      <c r="F710" s="40">
        <v>40345</v>
      </c>
      <c r="G710" s="49"/>
      <c r="H710" s="141"/>
    </row>
    <row r="711" spans="1:8" ht="8.65" hidden="1" customHeight="1" x14ac:dyDescent="0.25">
      <c r="A711" s="164" t="s">
        <v>1037</v>
      </c>
      <c r="B711" s="179" t="s">
        <v>1038</v>
      </c>
      <c r="C711" s="180"/>
      <c r="D711" s="30" t="s">
        <v>4</v>
      </c>
      <c r="E711" s="153">
        <v>52239.08</v>
      </c>
      <c r="F711" s="40">
        <v>52187</v>
      </c>
      <c r="G711" s="49"/>
      <c r="H711" s="141"/>
    </row>
    <row r="712" spans="1:8" ht="8.65" hidden="1" customHeight="1" x14ac:dyDescent="0.25">
      <c r="A712" s="164" t="s">
        <v>1039</v>
      </c>
      <c r="B712" s="179" t="s">
        <v>1040</v>
      </c>
      <c r="C712" s="180"/>
      <c r="D712" s="30" t="s">
        <v>4</v>
      </c>
      <c r="E712" s="153">
        <v>23718.73</v>
      </c>
      <c r="F712" s="40">
        <v>23695</v>
      </c>
      <c r="G712" s="49"/>
      <c r="H712" s="141"/>
    </row>
    <row r="713" spans="1:8" ht="8.65" hidden="1" customHeight="1" x14ac:dyDescent="0.25">
      <c r="A713" s="164" t="s">
        <v>1041</v>
      </c>
      <c r="B713" s="179" t="s">
        <v>1042</v>
      </c>
      <c r="C713" s="180"/>
      <c r="D713" s="30" t="s">
        <v>4</v>
      </c>
      <c r="E713" s="153">
        <v>41988.7</v>
      </c>
      <c r="F713" s="40">
        <v>41947</v>
      </c>
      <c r="G713" s="49"/>
      <c r="H713" s="141"/>
    </row>
    <row r="714" spans="1:8" ht="8.65" hidden="1" customHeight="1" x14ac:dyDescent="0.25">
      <c r="A714" s="164" t="s">
        <v>1043</v>
      </c>
      <c r="B714" s="179" t="s">
        <v>1044</v>
      </c>
      <c r="C714" s="180"/>
      <c r="D714" s="30" t="s">
        <v>4</v>
      </c>
      <c r="E714" s="153">
        <v>35369.25</v>
      </c>
      <c r="F714" s="40">
        <v>35334</v>
      </c>
      <c r="G714" s="49"/>
      <c r="H714" s="141"/>
    </row>
    <row r="715" spans="1:8" ht="8.65" hidden="1" customHeight="1" x14ac:dyDescent="0.25">
      <c r="A715" s="164" t="s">
        <v>1045</v>
      </c>
      <c r="B715" s="179" t="s">
        <v>1046</v>
      </c>
      <c r="C715" s="180"/>
      <c r="D715" s="30" t="s">
        <v>4</v>
      </c>
      <c r="E715" s="153">
        <v>8364.33</v>
      </c>
      <c r="F715" s="40">
        <v>8356</v>
      </c>
      <c r="G715" s="49"/>
      <c r="H715" s="141"/>
    </row>
    <row r="716" spans="1:8" ht="8.65" hidden="1" customHeight="1" x14ac:dyDescent="0.25">
      <c r="A716" s="164" t="s">
        <v>1047</v>
      </c>
      <c r="B716" s="179" t="s">
        <v>1048</v>
      </c>
      <c r="C716" s="180"/>
      <c r="D716" s="30" t="s">
        <v>4</v>
      </c>
      <c r="E716" s="153">
        <v>16954.55</v>
      </c>
      <c r="F716" s="40">
        <v>16938</v>
      </c>
      <c r="G716" s="49"/>
      <c r="H716" s="141"/>
    </row>
    <row r="717" spans="1:8" ht="8.65" hidden="1" customHeight="1" x14ac:dyDescent="0.25">
      <c r="A717" s="164" t="s">
        <v>1049</v>
      </c>
      <c r="B717" s="179" t="s">
        <v>1050</v>
      </c>
      <c r="C717" s="180"/>
      <c r="D717" s="30" t="s">
        <v>4</v>
      </c>
      <c r="E717" s="153">
        <v>34679.769999999997</v>
      </c>
      <c r="F717" s="40">
        <v>34645</v>
      </c>
      <c r="G717" s="49"/>
      <c r="H717" s="141"/>
    </row>
    <row r="718" spans="1:8" ht="8.65" hidden="1" customHeight="1" x14ac:dyDescent="0.25">
      <c r="A718" s="164" t="s">
        <v>1051</v>
      </c>
      <c r="B718" s="179" t="s">
        <v>1052</v>
      </c>
      <c r="C718" s="180"/>
      <c r="D718" s="30" t="s">
        <v>4</v>
      </c>
      <c r="E718" s="153">
        <v>20640.79</v>
      </c>
      <c r="F718" s="40">
        <v>20620</v>
      </c>
      <c r="G718" s="49"/>
      <c r="H718" s="141"/>
    </row>
    <row r="719" spans="1:8" ht="8.65" hidden="1" customHeight="1" x14ac:dyDescent="0.25">
      <c r="A719" s="164" t="s">
        <v>1053</v>
      </c>
      <c r="B719" s="179" t="s">
        <v>1054</v>
      </c>
      <c r="C719" s="180"/>
      <c r="D719" s="30" t="s">
        <v>4</v>
      </c>
      <c r="E719" s="153">
        <v>23810.5</v>
      </c>
      <c r="F719" s="40">
        <v>23787</v>
      </c>
      <c r="G719" s="49"/>
      <c r="H719" s="141"/>
    </row>
    <row r="720" spans="1:8" ht="8.65" hidden="1" customHeight="1" x14ac:dyDescent="0.25">
      <c r="A720" s="164" t="s">
        <v>1055</v>
      </c>
      <c r="B720" s="179" t="s">
        <v>1056</v>
      </c>
      <c r="C720" s="180"/>
      <c r="D720" s="30" t="s">
        <v>4</v>
      </c>
      <c r="E720" s="153">
        <v>48045.75</v>
      </c>
      <c r="F720" s="40">
        <v>47998</v>
      </c>
      <c r="G720" s="49"/>
      <c r="H720" s="141"/>
    </row>
    <row r="721" spans="1:8" ht="8.65" hidden="1" customHeight="1" x14ac:dyDescent="0.25">
      <c r="A721" s="164" t="s">
        <v>1057</v>
      </c>
      <c r="B721" s="179" t="s">
        <v>1058</v>
      </c>
      <c r="C721" s="180"/>
      <c r="D721" s="30" t="s">
        <v>4</v>
      </c>
      <c r="E721" s="153">
        <v>12563.55</v>
      </c>
      <c r="F721" s="40">
        <v>12551</v>
      </c>
      <c r="G721" s="49"/>
      <c r="H721" s="141"/>
    </row>
    <row r="722" spans="1:8" ht="8.65" hidden="1" customHeight="1" x14ac:dyDescent="0.25">
      <c r="A722" s="164" t="s">
        <v>1059</v>
      </c>
      <c r="B722" s="179" t="s">
        <v>1060</v>
      </c>
      <c r="C722" s="180"/>
      <c r="D722" s="30" t="s">
        <v>4</v>
      </c>
      <c r="E722" s="153">
        <v>21476.16</v>
      </c>
      <c r="F722" s="40">
        <v>21455</v>
      </c>
      <c r="G722" s="49"/>
      <c r="H722" s="141"/>
    </row>
    <row r="723" spans="1:8" ht="8.65" hidden="1" customHeight="1" x14ac:dyDescent="0.25">
      <c r="A723" s="164" t="s">
        <v>1061</v>
      </c>
      <c r="B723" s="179" t="s">
        <v>1062</v>
      </c>
      <c r="C723" s="180"/>
      <c r="D723" s="30" t="s">
        <v>4</v>
      </c>
      <c r="E723" s="153">
        <v>16281.55</v>
      </c>
      <c r="F723" s="40">
        <v>16265</v>
      </c>
      <c r="G723" s="49"/>
      <c r="H723" s="141"/>
    </row>
    <row r="724" spans="1:8" ht="8.65" hidden="1" customHeight="1" x14ac:dyDescent="0.25">
      <c r="A724" s="164" t="s">
        <v>1063</v>
      </c>
      <c r="B724" s="179" t="s">
        <v>1064</v>
      </c>
      <c r="C724" s="180"/>
      <c r="D724" s="30" t="s">
        <v>4</v>
      </c>
      <c r="E724" s="153">
        <v>15989.76</v>
      </c>
      <c r="F724" s="40">
        <v>15974</v>
      </c>
      <c r="G724" s="49"/>
      <c r="H724" s="141"/>
    </row>
    <row r="725" spans="1:8" ht="8.65" hidden="1" customHeight="1" x14ac:dyDescent="0.25">
      <c r="A725" s="164" t="s">
        <v>1065</v>
      </c>
      <c r="B725" s="179" t="s">
        <v>1066</v>
      </c>
      <c r="C725" s="180"/>
      <c r="D725" s="30" t="s">
        <v>4</v>
      </c>
      <c r="E725" s="153">
        <v>13811.9</v>
      </c>
      <c r="F725" s="40">
        <v>13798</v>
      </c>
      <c r="G725" s="49"/>
      <c r="H725" s="141"/>
    </row>
    <row r="726" spans="1:8" ht="8.65" hidden="1" customHeight="1" x14ac:dyDescent="0.25">
      <c r="A726" s="164" t="s">
        <v>1067</v>
      </c>
      <c r="B726" s="179" t="s">
        <v>1068</v>
      </c>
      <c r="C726" s="180"/>
      <c r="D726" s="30" t="s">
        <v>4</v>
      </c>
      <c r="E726" s="153">
        <v>11924.66</v>
      </c>
      <c r="F726" s="40">
        <v>11913</v>
      </c>
      <c r="G726" s="49"/>
      <c r="H726" s="141"/>
    </row>
    <row r="727" spans="1:8" ht="17.45" hidden="1" customHeight="1" x14ac:dyDescent="0.25">
      <c r="A727" s="164" t="s">
        <v>1069</v>
      </c>
      <c r="B727" s="179" t="s">
        <v>1833</v>
      </c>
      <c r="C727" s="180"/>
      <c r="D727" s="30" t="s">
        <v>4</v>
      </c>
      <c r="E727" s="153">
        <v>20172.05</v>
      </c>
      <c r="F727" s="40">
        <v>20152</v>
      </c>
      <c r="G727" s="49"/>
      <c r="H727" s="141"/>
    </row>
    <row r="728" spans="1:8" ht="26.1" hidden="1" customHeight="1" x14ac:dyDescent="0.25">
      <c r="A728" s="165" t="s">
        <v>2180</v>
      </c>
      <c r="B728" s="179" t="s">
        <v>1834</v>
      </c>
      <c r="C728" s="180"/>
      <c r="D728" s="30" t="s">
        <v>789</v>
      </c>
      <c r="E728" s="155">
        <v>169776.34</v>
      </c>
      <c r="F728" s="42">
        <v>169607</v>
      </c>
      <c r="G728" s="49"/>
      <c r="H728" s="141"/>
    </row>
    <row r="729" spans="1:8" ht="8.65" hidden="1" customHeight="1" x14ac:dyDescent="0.25">
      <c r="A729" s="164" t="s">
        <v>1070</v>
      </c>
      <c r="B729" s="179" t="s">
        <v>1071</v>
      </c>
      <c r="C729" s="180"/>
      <c r="D729" s="30" t="s">
        <v>4</v>
      </c>
      <c r="E729" s="153">
        <v>129030.03</v>
      </c>
      <c r="F729" s="40">
        <v>128901</v>
      </c>
      <c r="G729" s="49"/>
      <c r="H729" s="141"/>
    </row>
    <row r="730" spans="1:8" ht="8.65" hidden="1" customHeight="1" x14ac:dyDescent="0.25">
      <c r="A730" s="163">
        <v>8.17</v>
      </c>
      <c r="B730" s="183" t="s">
        <v>1072</v>
      </c>
      <c r="C730" s="184"/>
      <c r="D730" s="30"/>
      <c r="E730" s="154"/>
      <c r="F730" s="41"/>
      <c r="G730" s="49"/>
      <c r="H730" s="141"/>
    </row>
    <row r="731" spans="1:8" ht="17.45" hidden="1" customHeight="1" x14ac:dyDescent="0.25">
      <c r="A731" s="164" t="s">
        <v>1073</v>
      </c>
      <c r="B731" s="179" t="s">
        <v>1835</v>
      </c>
      <c r="C731" s="180"/>
      <c r="D731" s="30" t="s">
        <v>4</v>
      </c>
      <c r="E731" s="153">
        <v>50010.85</v>
      </c>
      <c r="F731" s="40">
        <v>49961</v>
      </c>
      <c r="G731" s="49"/>
      <c r="H731" s="141"/>
    </row>
    <row r="732" spans="1:8" ht="8.65" hidden="1" customHeight="1" x14ac:dyDescent="0.25">
      <c r="A732" s="163">
        <v>8.18</v>
      </c>
      <c r="B732" s="183" t="s">
        <v>1074</v>
      </c>
      <c r="C732" s="184"/>
      <c r="D732" s="30"/>
      <c r="E732" s="154"/>
      <c r="F732" s="41"/>
      <c r="G732" s="49"/>
      <c r="H732" s="141"/>
    </row>
    <row r="733" spans="1:8" ht="35.1" hidden="1" customHeight="1" x14ac:dyDescent="0.25">
      <c r="A733" s="165" t="s">
        <v>2181</v>
      </c>
      <c r="B733" s="179" t="s">
        <v>1836</v>
      </c>
      <c r="C733" s="180"/>
      <c r="D733" s="30" t="s">
        <v>789</v>
      </c>
      <c r="E733" s="155">
        <v>4245653.2</v>
      </c>
      <c r="F733" s="42">
        <v>4241408</v>
      </c>
      <c r="G733" s="49"/>
      <c r="H733" s="141"/>
    </row>
    <row r="734" spans="1:8" ht="17.45" hidden="1" customHeight="1" x14ac:dyDescent="0.25">
      <c r="A734" s="164" t="s">
        <v>1075</v>
      </c>
      <c r="B734" s="179" t="s">
        <v>1837</v>
      </c>
      <c r="C734" s="180"/>
      <c r="D734" s="30" t="s">
        <v>4</v>
      </c>
      <c r="E734" s="153">
        <v>162760.66</v>
      </c>
      <c r="F734" s="40">
        <v>162598</v>
      </c>
      <c r="G734" s="49"/>
      <c r="H734" s="141"/>
    </row>
    <row r="735" spans="1:8" ht="14.65" hidden="1" customHeight="1" x14ac:dyDescent="0.25">
      <c r="A735" s="164" t="s">
        <v>1076</v>
      </c>
      <c r="B735" s="179" t="s">
        <v>1077</v>
      </c>
      <c r="C735" s="180"/>
      <c r="D735" s="30" t="s">
        <v>4</v>
      </c>
      <c r="E735" s="153">
        <v>247146.04</v>
      </c>
      <c r="F735" s="40">
        <v>246899</v>
      </c>
      <c r="G735" s="49"/>
      <c r="H735" s="141"/>
    </row>
    <row r="736" spans="1:8" ht="17.45" hidden="1" customHeight="1" x14ac:dyDescent="0.25">
      <c r="A736" s="164" t="s">
        <v>1078</v>
      </c>
      <c r="B736" s="179" t="s">
        <v>1838</v>
      </c>
      <c r="C736" s="180"/>
      <c r="D736" s="30" t="s">
        <v>4</v>
      </c>
      <c r="E736" s="153">
        <v>384492.49</v>
      </c>
      <c r="F736" s="40">
        <v>384108</v>
      </c>
      <c r="G736" s="49"/>
      <c r="H736" s="141"/>
    </row>
    <row r="737" spans="1:8" ht="17.45" hidden="1" customHeight="1" x14ac:dyDescent="0.25">
      <c r="A737" s="164" t="s">
        <v>1079</v>
      </c>
      <c r="B737" s="179" t="s">
        <v>1839</v>
      </c>
      <c r="C737" s="180"/>
      <c r="D737" s="30" t="s">
        <v>4</v>
      </c>
      <c r="E737" s="153">
        <v>341963.51</v>
      </c>
      <c r="F737" s="40">
        <v>341622</v>
      </c>
      <c r="G737" s="49"/>
      <c r="H737" s="141"/>
    </row>
    <row r="738" spans="1:8" ht="9.6" hidden="1" customHeight="1" x14ac:dyDescent="0.25">
      <c r="A738" s="166"/>
      <c r="B738" s="28"/>
      <c r="C738" s="28"/>
      <c r="D738" s="30"/>
      <c r="E738" s="20"/>
      <c r="F738" s="20"/>
      <c r="G738" s="49"/>
      <c r="H738" s="141"/>
    </row>
    <row r="739" spans="1:8" ht="6.95" hidden="1" customHeight="1" x14ac:dyDescent="0.25">
      <c r="A739" s="167" t="s">
        <v>1</v>
      </c>
      <c r="B739" s="29"/>
      <c r="C739" s="29"/>
      <c r="D739" s="30"/>
      <c r="E739" s="21"/>
      <c r="F739" s="22"/>
      <c r="G739" s="49"/>
      <c r="H739" s="141"/>
    </row>
    <row r="740" spans="1:8" ht="9.6" hidden="1" customHeight="1" x14ac:dyDescent="0.25">
      <c r="A740" s="168" t="s">
        <v>2</v>
      </c>
      <c r="B740" s="185" t="s">
        <v>3</v>
      </c>
      <c r="C740" s="186"/>
      <c r="D740" s="30" t="s">
        <v>4</v>
      </c>
      <c r="E740" s="152" t="s">
        <v>5</v>
      </c>
      <c r="F740" s="39" t="s">
        <v>6</v>
      </c>
      <c r="G740" s="49"/>
      <c r="H740" s="141"/>
    </row>
    <row r="741" spans="1:8" ht="9.9499999999999993" hidden="1" customHeight="1" x14ac:dyDescent="0.25">
      <c r="A741" s="164" t="s">
        <v>1080</v>
      </c>
      <c r="B741" s="179" t="s">
        <v>1081</v>
      </c>
      <c r="C741" s="180"/>
      <c r="D741" s="30" t="s">
        <v>4</v>
      </c>
      <c r="E741" s="153">
        <v>220637.42</v>
      </c>
      <c r="F741" s="40">
        <v>220417</v>
      </c>
      <c r="G741" s="49"/>
      <c r="H741" s="141"/>
    </row>
    <row r="742" spans="1:8" ht="17.45" hidden="1" customHeight="1" x14ac:dyDescent="0.25">
      <c r="A742" s="164" t="s">
        <v>1082</v>
      </c>
      <c r="B742" s="179" t="s">
        <v>1840</v>
      </c>
      <c r="C742" s="180"/>
      <c r="D742" s="30" t="s">
        <v>89</v>
      </c>
      <c r="E742" s="153">
        <v>4765.49</v>
      </c>
      <c r="F742" s="40">
        <v>4761</v>
      </c>
      <c r="G742" s="49"/>
      <c r="H742" s="141"/>
    </row>
    <row r="743" spans="1:8" ht="17.45" hidden="1" customHeight="1" x14ac:dyDescent="0.25">
      <c r="A743" s="164" t="s">
        <v>1083</v>
      </c>
      <c r="B743" s="179" t="s">
        <v>1841</v>
      </c>
      <c r="C743" s="180"/>
      <c r="D743" s="30" t="s">
        <v>89</v>
      </c>
      <c r="E743" s="153">
        <v>10498.71</v>
      </c>
      <c r="F743" s="40">
        <v>10488</v>
      </c>
      <c r="G743" s="49"/>
      <c r="H743" s="141"/>
    </row>
    <row r="744" spans="1:8" ht="17.45" hidden="1" customHeight="1" x14ac:dyDescent="0.25">
      <c r="A744" s="164" t="s">
        <v>1084</v>
      </c>
      <c r="B744" s="179" t="s">
        <v>1842</v>
      </c>
      <c r="C744" s="180"/>
      <c r="D744" s="30" t="s">
        <v>4</v>
      </c>
      <c r="E744" s="153">
        <v>194459.21</v>
      </c>
      <c r="F744" s="40">
        <v>194265</v>
      </c>
      <c r="G744" s="49"/>
      <c r="H744" s="141"/>
    </row>
    <row r="745" spans="1:8" ht="17.45" hidden="1" customHeight="1" x14ac:dyDescent="0.25">
      <c r="A745" s="164" t="s">
        <v>1085</v>
      </c>
      <c r="B745" s="179" t="s">
        <v>1843</v>
      </c>
      <c r="C745" s="180"/>
      <c r="D745" s="30" t="s">
        <v>4</v>
      </c>
      <c r="E745" s="153">
        <v>256126.18</v>
      </c>
      <c r="F745" s="40">
        <v>255870</v>
      </c>
      <c r="G745" s="49"/>
      <c r="H745" s="141"/>
    </row>
    <row r="746" spans="1:8" ht="8.65" hidden="1" customHeight="1" x14ac:dyDescent="0.25">
      <c r="A746" s="162">
        <v>9</v>
      </c>
      <c r="B746" s="181" t="s">
        <v>1086</v>
      </c>
      <c r="C746" s="182"/>
      <c r="D746" s="30"/>
      <c r="E746" s="156"/>
      <c r="F746" s="43"/>
      <c r="G746" s="49"/>
      <c r="H746" s="141"/>
    </row>
    <row r="747" spans="1:8" ht="8.65" hidden="1" customHeight="1" x14ac:dyDescent="0.25">
      <c r="A747" s="163">
        <v>9.1</v>
      </c>
      <c r="B747" s="183" t="s">
        <v>1087</v>
      </c>
      <c r="C747" s="184"/>
      <c r="D747" s="30"/>
      <c r="E747" s="154"/>
      <c r="F747" s="41"/>
      <c r="G747" s="49"/>
      <c r="H747" s="141"/>
    </row>
    <row r="748" spans="1:8" ht="8.65" hidden="1" customHeight="1" x14ac:dyDescent="0.25">
      <c r="A748" s="164" t="s">
        <v>1088</v>
      </c>
      <c r="B748" s="179" t="s">
        <v>1089</v>
      </c>
      <c r="C748" s="180"/>
      <c r="D748" s="30" t="s">
        <v>89</v>
      </c>
      <c r="E748" s="153">
        <v>6147.76</v>
      </c>
      <c r="F748" s="40">
        <v>6142</v>
      </c>
      <c r="G748" s="49"/>
      <c r="H748" s="141"/>
    </row>
    <row r="749" spans="1:8" ht="8.65" hidden="1" customHeight="1" x14ac:dyDescent="0.25">
      <c r="A749" s="164" t="s">
        <v>1090</v>
      </c>
      <c r="B749" s="179" t="s">
        <v>1091</v>
      </c>
      <c r="C749" s="180"/>
      <c r="D749" s="30" t="s">
        <v>11</v>
      </c>
      <c r="E749" s="153">
        <v>21016.49</v>
      </c>
      <c r="F749" s="40">
        <v>20995</v>
      </c>
      <c r="G749" s="49"/>
      <c r="H749" s="141"/>
    </row>
    <row r="750" spans="1:8" ht="8.65" hidden="1" customHeight="1" x14ac:dyDescent="0.25">
      <c r="A750" s="164" t="s">
        <v>1092</v>
      </c>
      <c r="B750" s="179" t="s">
        <v>1093</v>
      </c>
      <c r="C750" s="180"/>
      <c r="D750" s="30" t="s">
        <v>11</v>
      </c>
      <c r="E750" s="153">
        <v>18939.080000000002</v>
      </c>
      <c r="F750" s="40">
        <v>18920</v>
      </c>
      <c r="G750" s="49"/>
      <c r="H750" s="141"/>
    </row>
    <row r="751" spans="1:8" ht="8.65" hidden="1" customHeight="1" x14ac:dyDescent="0.25">
      <c r="A751" s="164" t="s">
        <v>1094</v>
      </c>
      <c r="B751" s="179" t="s">
        <v>1095</v>
      </c>
      <c r="C751" s="180"/>
      <c r="D751" s="30" t="s">
        <v>11</v>
      </c>
      <c r="E751" s="153">
        <v>24698.79</v>
      </c>
      <c r="F751" s="40">
        <v>24674</v>
      </c>
      <c r="G751" s="49"/>
      <c r="H751" s="141"/>
    </row>
    <row r="752" spans="1:8" ht="8.65" hidden="1" customHeight="1" x14ac:dyDescent="0.25">
      <c r="A752" s="164" t="s">
        <v>1096</v>
      </c>
      <c r="B752" s="179" t="s">
        <v>1097</v>
      </c>
      <c r="C752" s="180"/>
      <c r="D752" s="30" t="s">
        <v>11</v>
      </c>
      <c r="E752" s="153">
        <v>21967.68</v>
      </c>
      <c r="F752" s="40">
        <v>21946</v>
      </c>
      <c r="G752" s="49"/>
      <c r="H752" s="141"/>
    </row>
    <row r="753" spans="1:8" ht="8.65" hidden="1" customHeight="1" x14ac:dyDescent="0.25">
      <c r="A753" s="164" t="s">
        <v>1098</v>
      </c>
      <c r="B753" s="179" t="s">
        <v>1099</v>
      </c>
      <c r="C753" s="180"/>
      <c r="D753" s="30" t="s">
        <v>11</v>
      </c>
      <c r="E753" s="153">
        <v>20330.96</v>
      </c>
      <c r="F753" s="40">
        <v>20311</v>
      </c>
      <c r="G753" s="49"/>
      <c r="H753" s="141"/>
    </row>
    <row r="754" spans="1:8" ht="8.65" hidden="1" customHeight="1" x14ac:dyDescent="0.25">
      <c r="A754" s="164" t="s">
        <v>1100</v>
      </c>
      <c r="B754" s="179" t="s">
        <v>1101</v>
      </c>
      <c r="C754" s="180"/>
      <c r="D754" s="30" t="s">
        <v>11</v>
      </c>
      <c r="E754" s="153">
        <v>19724.990000000002</v>
      </c>
      <c r="F754" s="40">
        <v>19705</v>
      </c>
      <c r="G754" s="49"/>
      <c r="H754" s="141"/>
    </row>
    <row r="755" spans="1:8" ht="8.65" hidden="1" customHeight="1" x14ac:dyDescent="0.25">
      <c r="A755" s="164" t="s">
        <v>1102</v>
      </c>
      <c r="B755" s="179" t="s">
        <v>1103</v>
      </c>
      <c r="C755" s="180"/>
      <c r="D755" s="30" t="s">
        <v>11</v>
      </c>
      <c r="E755" s="153">
        <v>17340.32</v>
      </c>
      <c r="F755" s="40">
        <v>17323</v>
      </c>
      <c r="G755" s="49"/>
      <c r="H755" s="141"/>
    </row>
    <row r="756" spans="1:8" ht="8.65" hidden="1" customHeight="1" x14ac:dyDescent="0.25">
      <c r="A756" s="164" t="s">
        <v>1104</v>
      </c>
      <c r="B756" s="179" t="s">
        <v>1105</v>
      </c>
      <c r="C756" s="180"/>
      <c r="D756" s="30" t="s">
        <v>11</v>
      </c>
      <c r="E756" s="153">
        <v>19250.02</v>
      </c>
      <c r="F756" s="40">
        <v>19231</v>
      </c>
      <c r="G756" s="49"/>
      <c r="H756" s="141"/>
    </row>
    <row r="757" spans="1:8" ht="8.65" hidden="1" customHeight="1" x14ac:dyDescent="0.25">
      <c r="A757" s="164" t="s">
        <v>1106</v>
      </c>
      <c r="B757" s="179" t="s">
        <v>1107</v>
      </c>
      <c r="C757" s="180"/>
      <c r="D757" s="30" t="s">
        <v>11</v>
      </c>
      <c r="E757" s="153">
        <v>10302.58</v>
      </c>
      <c r="F757" s="40">
        <v>10292</v>
      </c>
      <c r="G757" s="49"/>
      <c r="H757" s="141"/>
    </row>
    <row r="758" spans="1:8" ht="8.65" hidden="1" customHeight="1" x14ac:dyDescent="0.25">
      <c r="A758" s="163">
        <v>9.1999999999999993</v>
      </c>
      <c r="B758" s="183" t="s">
        <v>1108</v>
      </c>
      <c r="C758" s="184"/>
      <c r="D758" s="30"/>
      <c r="E758" s="154"/>
      <c r="F758" s="41"/>
      <c r="G758" s="49"/>
      <c r="H758" s="141"/>
    </row>
    <row r="759" spans="1:8" ht="8.65" hidden="1" customHeight="1" x14ac:dyDescent="0.25">
      <c r="A759" s="164" t="s">
        <v>1109</v>
      </c>
      <c r="B759" s="179" t="s">
        <v>1110</v>
      </c>
      <c r="C759" s="180"/>
      <c r="D759" s="30" t="s">
        <v>11</v>
      </c>
      <c r="E759" s="153">
        <v>24895.88</v>
      </c>
      <c r="F759" s="40">
        <v>24871</v>
      </c>
      <c r="G759" s="49"/>
      <c r="H759" s="141"/>
    </row>
    <row r="760" spans="1:8" ht="8.65" hidden="1" customHeight="1" x14ac:dyDescent="0.25">
      <c r="A760" s="164" t="s">
        <v>1111</v>
      </c>
      <c r="B760" s="179" t="s">
        <v>1112</v>
      </c>
      <c r="C760" s="180"/>
      <c r="D760" s="30" t="s">
        <v>11</v>
      </c>
      <c r="E760" s="153">
        <v>24512.720000000001</v>
      </c>
      <c r="F760" s="40">
        <v>24488</v>
      </c>
      <c r="G760" s="49"/>
      <c r="H760" s="141"/>
    </row>
    <row r="761" spans="1:8" ht="8.65" hidden="1" customHeight="1" x14ac:dyDescent="0.25">
      <c r="A761" s="164" t="s">
        <v>1113</v>
      </c>
      <c r="B761" s="179" t="s">
        <v>1114</v>
      </c>
      <c r="C761" s="180"/>
      <c r="D761" s="30" t="s">
        <v>11</v>
      </c>
      <c r="E761" s="153">
        <v>23381.58</v>
      </c>
      <c r="F761" s="40">
        <v>23358</v>
      </c>
      <c r="G761" s="49"/>
      <c r="H761" s="141"/>
    </row>
    <row r="762" spans="1:8" ht="8.65" hidden="1" customHeight="1" x14ac:dyDescent="0.25">
      <c r="A762" s="164" t="s">
        <v>1115</v>
      </c>
      <c r="B762" s="179" t="s">
        <v>1116</v>
      </c>
      <c r="C762" s="180"/>
      <c r="D762" s="30" t="s">
        <v>11</v>
      </c>
      <c r="E762" s="153">
        <v>23690.07</v>
      </c>
      <c r="F762" s="40">
        <v>23666</v>
      </c>
      <c r="G762" s="49"/>
      <c r="H762" s="141"/>
    </row>
    <row r="763" spans="1:8" ht="8.65" hidden="1" customHeight="1" x14ac:dyDescent="0.25">
      <c r="A763" s="164" t="s">
        <v>1117</v>
      </c>
      <c r="B763" s="179" t="s">
        <v>1118</v>
      </c>
      <c r="C763" s="180"/>
      <c r="D763" s="30" t="s">
        <v>11</v>
      </c>
      <c r="E763" s="153">
        <v>22856.41</v>
      </c>
      <c r="F763" s="40">
        <v>22834</v>
      </c>
      <c r="G763" s="49"/>
      <c r="H763" s="141"/>
    </row>
    <row r="764" spans="1:8" ht="8.65" hidden="1" customHeight="1" x14ac:dyDescent="0.25">
      <c r="A764" s="164" t="s">
        <v>1119</v>
      </c>
      <c r="B764" s="179" t="s">
        <v>1120</v>
      </c>
      <c r="C764" s="180"/>
      <c r="D764" s="30" t="s">
        <v>11</v>
      </c>
      <c r="E764" s="153">
        <v>24985.25</v>
      </c>
      <c r="F764" s="40">
        <v>24960</v>
      </c>
      <c r="G764" s="49"/>
      <c r="H764" s="141"/>
    </row>
    <row r="765" spans="1:8" ht="8.65" hidden="1" customHeight="1" x14ac:dyDescent="0.25">
      <c r="A765" s="162">
        <v>10</v>
      </c>
      <c r="B765" s="181" t="s">
        <v>1121</v>
      </c>
      <c r="C765" s="182"/>
      <c r="D765" s="30"/>
      <c r="E765" s="156"/>
      <c r="F765" s="43"/>
      <c r="G765" s="49"/>
      <c r="H765" s="141"/>
    </row>
    <row r="766" spans="1:8" ht="8.65" hidden="1" customHeight="1" x14ac:dyDescent="0.25">
      <c r="A766" s="163">
        <v>10.1</v>
      </c>
      <c r="B766" s="183" t="s">
        <v>1122</v>
      </c>
      <c r="C766" s="184"/>
      <c r="D766" s="30"/>
      <c r="E766" s="154"/>
      <c r="F766" s="41"/>
      <c r="G766" s="49"/>
      <c r="H766" s="141"/>
    </row>
    <row r="767" spans="1:8" ht="8.65" hidden="1" customHeight="1" x14ac:dyDescent="0.25">
      <c r="A767" s="164" t="s">
        <v>1123</v>
      </c>
      <c r="B767" s="179" t="s">
        <v>1124</v>
      </c>
      <c r="C767" s="180"/>
      <c r="D767" s="30" t="s">
        <v>11</v>
      </c>
      <c r="E767" s="153">
        <v>36313.230000000003</v>
      </c>
      <c r="F767" s="40">
        <v>36277</v>
      </c>
      <c r="G767" s="49"/>
      <c r="H767" s="141"/>
    </row>
    <row r="768" spans="1:8" ht="8.65" hidden="1" customHeight="1" x14ac:dyDescent="0.25">
      <c r="A768" s="164" t="s">
        <v>1125</v>
      </c>
      <c r="B768" s="179" t="s">
        <v>1126</v>
      </c>
      <c r="C768" s="180"/>
      <c r="D768" s="30" t="s">
        <v>11</v>
      </c>
      <c r="E768" s="153">
        <v>29364.49</v>
      </c>
      <c r="F768" s="40">
        <v>29335</v>
      </c>
      <c r="G768" s="49"/>
      <c r="H768" s="141"/>
    </row>
    <row r="769" spans="1:8" ht="8.65" hidden="1" customHeight="1" x14ac:dyDescent="0.25">
      <c r="A769" s="164" t="s">
        <v>1127</v>
      </c>
      <c r="B769" s="179" t="s">
        <v>1128</v>
      </c>
      <c r="C769" s="180"/>
      <c r="D769" s="30" t="s">
        <v>11</v>
      </c>
      <c r="E769" s="153">
        <v>27004.04</v>
      </c>
      <c r="F769" s="40">
        <v>26977</v>
      </c>
      <c r="G769" s="49"/>
      <c r="H769" s="141"/>
    </row>
    <row r="770" spans="1:8" ht="8.65" hidden="1" customHeight="1" x14ac:dyDescent="0.25">
      <c r="A770" s="164" t="s">
        <v>1129</v>
      </c>
      <c r="B770" s="179" t="s">
        <v>1130</v>
      </c>
      <c r="C770" s="180"/>
      <c r="D770" s="30" t="s">
        <v>11</v>
      </c>
      <c r="E770" s="153">
        <v>48965.38</v>
      </c>
      <c r="F770" s="40">
        <v>48916</v>
      </c>
      <c r="G770" s="49"/>
      <c r="H770" s="141"/>
    </row>
    <row r="771" spans="1:8" ht="8.65" hidden="1" customHeight="1" x14ac:dyDescent="0.25">
      <c r="A771" s="164" t="s">
        <v>1131</v>
      </c>
      <c r="B771" s="179" t="s">
        <v>1132</v>
      </c>
      <c r="C771" s="180"/>
      <c r="D771" s="30" t="s">
        <v>11</v>
      </c>
      <c r="E771" s="153">
        <v>17576.939999999999</v>
      </c>
      <c r="F771" s="40">
        <v>17559</v>
      </c>
      <c r="G771" s="49"/>
      <c r="H771" s="141"/>
    </row>
    <row r="772" spans="1:8" ht="8.65" hidden="1" customHeight="1" x14ac:dyDescent="0.25">
      <c r="A772" s="164" t="s">
        <v>1133</v>
      </c>
      <c r="B772" s="179" t="s">
        <v>1134</v>
      </c>
      <c r="C772" s="180"/>
      <c r="D772" s="30" t="s">
        <v>11</v>
      </c>
      <c r="E772" s="153">
        <v>84698.93</v>
      </c>
      <c r="F772" s="40">
        <v>84614</v>
      </c>
      <c r="G772" s="49"/>
      <c r="H772" s="141"/>
    </row>
    <row r="773" spans="1:8" ht="8.65" hidden="1" customHeight="1" x14ac:dyDescent="0.25">
      <c r="A773" s="163">
        <v>10.199999999999999</v>
      </c>
      <c r="B773" s="183" t="s">
        <v>1135</v>
      </c>
      <c r="C773" s="184"/>
      <c r="D773" s="30"/>
      <c r="E773" s="154"/>
      <c r="F773" s="41"/>
      <c r="G773" s="49"/>
      <c r="H773" s="141"/>
    </row>
    <row r="774" spans="1:8" ht="8.65" hidden="1" customHeight="1" x14ac:dyDescent="0.25">
      <c r="A774" s="164" t="s">
        <v>1136</v>
      </c>
      <c r="B774" s="179" t="s">
        <v>1137</v>
      </c>
      <c r="C774" s="180"/>
      <c r="D774" s="30" t="s">
        <v>11</v>
      </c>
      <c r="E774" s="153">
        <v>83195.37</v>
      </c>
      <c r="F774" s="40">
        <v>83112</v>
      </c>
      <c r="G774" s="49"/>
      <c r="H774" s="141"/>
    </row>
    <row r="775" spans="1:8" ht="8.65" hidden="1" customHeight="1" x14ac:dyDescent="0.25">
      <c r="A775" s="164" t="s">
        <v>1138</v>
      </c>
      <c r="B775" s="179" t="s">
        <v>1139</v>
      </c>
      <c r="C775" s="180"/>
      <c r="D775" s="30" t="s">
        <v>11</v>
      </c>
      <c r="E775" s="153">
        <v>75248.160000000003</v>
      </c>
      <c r="F775" s="40">
        <v>75173</v>
      </c>
      <c r="G775" s="49"/>
      <c r="H775" s="141"/>
    </row>
    <row r="776" spans="1:8" ht="17.45" hidden="1" customHeight="1" x14ac:dyDescent="0.25">
      <c r="A776" s="164" t="s">
        <v>1140</v>
      </c>
      <c r="B776" s="179" t="s">
        <v>1844</v>
      </c>
      <c r="C776" s="180"/>
      <c r="D776" s="30" t="s">
        <v>11</v>
      </c>
      <c r="E776" s="153">
        <v>81189.539999999994</v>
      </c>
      <c r="F776" s="40">
        <v>81108</v>
      </c>
      <c r="G776" s="49"/>
      <c r="H776" s="141"/>
    </row>
    <row r="777" spans="1:8" ht="17.45" hidden="1" customHeight="1" x14ac:dyDescent="0.25">
      <c r="A777" s="164" t="s">
        <v>1141</v>
      </c>
      <c r="B777" s="179" t="s">
        <v>1845</v>
      </c>
      <c r="C777" s="180"/>
      <c r="D777" s="30" t="s">
        <v>11</v>
      </c>
      <c r="E777" s="153">
        <v>96058.54</v>
      </c>
      <c r="F777" s="40">
        <v>95962</v>
      </c>
      <c r="G777" s="49"/>
      <c r="H777" s="141"/>
    </row>
    <row r="778" spans="1:8" ht="8.65" hidden="1" customHeight="1" x14ac:dyDescent="0.25">
      <c r="A778" s="164" t="s">
        <v>1142</v>
      </c>
      <c r="B778" s="179" t="s">
        <v>1143</v>
      </c>
      <c r="C778" s="180"/>
      <c r="D778" s="30" t="s">
        <v>11</v>
      </c>
      <c r="E778" s="153">
        <v>67575.47</v>
      </c>
      <c r="F778" s="40">
        <v>67508</v>
      </c>
      <c r="G778" s="49"/>
      <c r="H778" s="141"/>
    </row>
    <row r="779" spans="1:8" ht="8.65" hidden="1" customHeight="1" x14ac:dyDescent="0.25">
      <c r="A779" s="164" t="s">
        <v>1144</v>
      </c>
      <c r="B779" s="179" t="s">
        <v>1145</v>
      </c>
      <c r="C779" s="180"/>
      <c r="D779" s="30" t="s">
        <v>11</v>
      </c>
      <c r="E779" s="153">
        <v>64883.35</v>
      </c>
      <c r="F779" s="40">
        <v>64818</v>
      </c>
      <c r="G779" s="49"/>
      <c r="H779" s="141"/>
    </row>
    <row r="780" spans="1:8" ht="17.45" hidden="1" customHeight="1" x14ac:dyDescent="0.25">
      <c r="A780" s="164" t="s">
        <v>1146</v>
      </c>
      <c r="B780" s="179" t="s">
        <v>1846</v>
      </c>
      <c r="C780" s="180"/>
      <c r="D780" s="30" t="s">
        <v>11</v>
      </c>
      <c r="E780" s="153">
        <v>115579.11</v>
      </c>
      <c r="F780" s="40">
        <v>115464</v>
      </c>
      <c r="G780" s="49"/>
      <c r="H780" s="141"/>
    </row>
    <row r="781" spans="1:8" ht="8.65" hidden="1" customHeight="1" x14ac:dyDescent="0.25">
      <c r="A781" s="164" t="s">
        <v>1147</v>
      </c>
      <c r="B781" s="179" t="s">
        <v>1148</v>
      </c>
      <c r="C781" s="180"/>
      <c r="D781" s="30" t="s">
        <v>11</v>
      </c>
      <c r="E781" s="153">
        <v>77353.19</v>
      </c>
      <c r="F781" s="40">
        <v>77276</v>
      </c>
      <c r="G781" s="49"/>
      <c r="H781" s="141"/>
    </row>
    <row r="782" spans="1:8" ht="17.45" hidden="1" customHeight="1" x14ac:dyDescent="0.25">
      <c r="A782" s="164" t="s">
        <v>1149</v>
      </c>
      <c r="B782" s="179" t="s">
        <v>1847</v>
      </c>
      <c r="C782" s="180"/>
      <c r="D782" s="30" t="s">
        <v>11</v>
      </c>
      <c r="E782" s="153">
        <v>87123.98</v>
      </c>
      <c r="F782" s="40">
        <v>87037</v>
      </c>
      <c r="G782" s="49"/>
      <c r="H782" s="141"/>
    </row>
    <row r="783" spans="1:8" ht="8.65" hidden="1" customHeight="1" x14ac:dyDescent="0.25">
      <c r="A783" s="164" t="s">
        <v>1150</v>
      </c>
      <c r="B783" s="179" t="s">
        <v>1151</v>
      </c>
      <c r="C783" s="180"/>
      <c r="D783" s="30" t="s">
        <v>11</v>
      </c>
      <c r="E783" s="153">
        <v>51072.85</v>
      </c>
      <c r="F783" s="40">
        <v>51022</v>
      </c>
      <c r="G783" s="49"/>
      <c r="H783" s="141"/>
    </row>
    <row r="784" spans="1:8" ht="17.45" hidden="1" customHeight="1" x14ac:dyDescent="0.25">
      <c r="A784" s="164" t="s">
        <v>1152</v>
      </c>
      <c r="B784" s="179" t="s">
        <v>1848</v>
      </c>
      <c r="C784" s="180"/>
      <c r="D784" s="30" t="s">
        <v>11</v>
      </c>
      <c r="E784" s="153">
        <v>24890.43</v>
      </c>
      <c r="F784" s="40">
        <v>24866</v>
      </c>
      <c r="G784" s="49"/>
      <c r="H784" s="141"/>
    </row>
    <row r="785" spans="1:8" ht="8.65" hidden="1" customHeight="1" x14ac:dyDescent="0.25">
      <c r="A785" s="164" t="s">
        <v>1153</v>
      </c>
      <c r="B785" s="179" t="s">
        <v>1154</v>
      </c>
      <c r="C785" s="180"/>
      <c r="D785" s="30" t="s">
        <v>11</v>
      </c>
      <c r="E785" s="153">
        <v>61328.92</v>
      </c>
      <c r="F785" s="40">
        <v>61268</v>
      </c>
      <c r="G785" s="49"/>
      <c r="H785" s="141"/>
    </row>
    <row r="786" spans="1:8" ht="17.45" hidden="1" customHeight="1" x14ac:dyDescent="0.25">
      <c r="A786" s="164" t="s">
        <v>1155</v>
      </c>
      <c r="B786" s="179" t="s">
        <v>1849</v>
      </c>
      <c r="C786" s="180"/>
      <c r="D786" s="30" t="s">
        <v>11</v>
      </c>
      <c r="E786" s="153">
        <v>83372.17</v>
      </c>
      <c r="F786" s="40">
        <v>83289</v>
      </c>
      <c r="G786" s="49"/>
      <c r="H786" s="141"/>
    </row>
    <row r="787" spans="1:8" ht="8.65" hidden="1" customHeight="1" x14ac:dyDescent="0.25">
      <c r="A787" s="164" t="s">
        <v>1156</v>
      </c>
      <c r="B787" s="179" t="s">
        <v>1157</v>
      </c>
      <c r="C787" s="180"/>
      <c r="D787" s="30" t="s">
        <v>11</v>
      </c>
      <c r="E787" s="153">
        <v>56152.38</v>
      </c>
      <c r="F787" s="40">
        <v>56096</v>
      </c>
      <c r="G787" s="49"/>
      <c r="H787" s="141"/>
    </row>
    <row r="788" spans="1:8" ht="17.45" hidden="1" customHeight="1" x14ac:dyDescent="0.25">
      <c r="A788" s="164" t="s">
        <v>1158</v>
      </c>
      <c r="B788" s="179" t="s">
        <v>1850</v>
      </c>
      <c r="C788" s="180"/>
      <c r="D788" s="30" t="s">
        <v>11</v>
      </c>
      <c r="E788" s="153">
        <v>75896.39</v>
      </c>
      <c r="F788" s="40">
        <v>75820</v>
      </c>
      <c r="G788" s="49"/>
      <c r="H788" s="141"/>
    </row>
    <row r="789" spans="1:8" ht="17.45" hidden="1" customHeight="1" x14ac:dyDescent="0.25">
      <c r="A789" s="164" t="s">
        <v>1159</v>
      </c>
      <c r="B789" s="179" t="s">
        <v>1851</v>
      </c>
      <c r="C789" s="180"/>
      <c r="D789" s="30" t="s">
        <v>11</v>
      </c>
      <c r="E789" s="153">
        <v>104732.41</v>
      </c>
      <c r="F789" s="40">
        <v>104628</v>
      </c>
      <c r="G789" s="49"/>
      <c r="H789" s="141"/>
    </row>
    <row r="790" spans="1:8" ht="14.65" hidden="1" customHeight="1" x14ac:dyDescent="0.25">
      <c r="A790" s="164" t="s">
        <v>1160</v>
      </c>
      <c r="B790" s="179" t="s">
        <v>1161</v>
      </c>
      <c r="C790" s="180"/>
      <c r="D790" s="30" t="s">
        <v>11</v>
      </c>
      <c r="E790" s="153">
        <v>72344.210000000006</v>
      </c>
      <c r="F790" s="40">
        <v>72272</v>
      </c>
      <c r="G790" s="49"/>
      <c r="H790" s="141"/>
    </row>
    <row r="791" spans="1:8" ht="8.65" hidden="1" customHeight="1" x14ac:dyDescent="0.25">
      <c r="A791" s="164" t="s">
        <v>1162</v>
      </c>
      <c r="B791" s="179" t="s">
        <v>1163</v>
      </c>
      <c r="C791" s="180"/>
      <c r="D791" s="30" t="s">
        <v>11</v>
      </c>
      <c r="E791" s="153">
        <v>213943.22</v>
      </c>
      <c r="F791" s="40">
        <v>213729</v>
      </c>
      <c r="G791" s="49"/>
      <c r="H791" s="141"/>
    </row>
    <row r="792" spans="1:8" ht="17.45" hidden="1" customHeight="1" x14ac:dyDescent="0.25">
      <c r="A792" s="164" t="s">
        <v>1164</v>
      </c>
      <c r="B792" s="179" t="s">
        <v>1852</v>
      </c>
      <c r="C792" s="180"/>
      <c r="D792" s="30" t="s">
        <v>89</v>
      </c>
      <c r="E792" s="153">
        <v>12875.67</v>
      </c>
      <c r="F792" s="40">
        <v>12863</v>
      </c>
      <c r="G792" s="49"/>
      <c r="H792" s="141"/>
    </row>
    <row r="793" spans="1:8" ht="8.65" hidden="1" customHeight="1" x14ac:dyDescent="0.25">
      <c r="A793" s="163">
        <v>10.3</v>
      </c>
      <c r="B793" s="183" t="s">
        <v>1165</v>
      </c>
      <c r="C793" s="184"/>
      <c r="D793" s="30"/>
      <c r="E793" s="154"/>
      <c r="F793" s="41"/>
      <c r="G793" s="49"/>
      <c r="H793" s="141"/>
    </row>
    <row r="794" spans="1:8" ht="8.65" hidden="1" customHeight="1" x14ac:dyDescent="0.25">
      <c r="A794" s="164" t="s">
        <v>1166</v>
      </c>
      <c r="B794" s="179" t="s">
        <v>1167</v>
      </c>
      <c r="C794" s="180"/>
      <c r="D794" s="30" t="s">
        <v>89</v>
      </c>
      <c r="E794" s="153">
        <v>11594.74</v>
      </c>
      <c r="F794" s="40">
        <v>11583</v>
      </c>
      <c r="G794" s="49"/>
      <c r="H794" s="141"/>
    </row>
    <row r="795" spans="1:8" ht="17.45" hidden="1" customHeight="1" x14ac:dyDescent="0.25">
      <c r="A795" s="164" t="s">
        <v>1168</v>
      </c>
      <c r="B795" s="179" t="s">
        <v>1853</v>
      </c>
      <c r="C795" s="180"/>
      <c r="D795" s="30" t="s">
        <v>89</v>
      </c>
      <c r="E795" s="153">
        <v>38021.85</v>
      </c>
      <c r="F795" s="40">
        <v>37984</v>
      </c>
      <c r="G795" s="49"/>
      <c r="H795" s="141"/>
    </row>
    <row r="796" spans="1:8" ht="8.65" hidden="1" customHeight="1" x14ac:dyDescent="0.25">
      <c r="A796" s="164" t="s">
        <v>1169</v>
      </c>
      <c r="B796" s="179" t="s">
        <v>1170</v>
      </c>
      <c r="C796" s="180"/>
      <c r="D796" s="30" t="s">
        <v>89</v>
      </c>
      <c r="E796" s="153">
        <v>24533.68</v>
      </c>
      <c r="F796" s="40">
        <v>24509</v>
      </c>
      <c r="G796" s="49"/>
      <c r="H796" s="141"/>
    </row>
    <row r="797" spans="1:8" ht="8.65" hidden="1" customHeight="1" x14ac:dyDescent="0.25">
      <c r="A797" s="164" t="s">
        <v>1171</v>
      </c>
      <c r="B797" s="179" t="s">
        <v>1172</v>
      </c>
      <c r="C797" s="180"/>
      <c r="D797" s="30" t="s">
        <v>89</v>
      </c>
      <c r="E797" s="153">
        <v>8972.69</v>
      </c>
      <c r="F797" s="40">
        <v>8964</v>
      </c>
      <c r="G797" s="49"/>
      <c r="H797" s="141"/>
    </row>
    <row r="798" spans="1:8" ht="8.65" hidden="1" customHeight="1" x14ac:dyDescent="0.25">
      <c r="A798" s="164" t="s">
        <v>1173</v>
      </c>
      <c r="B798" s="179" t="s">
        <v>1174</v>
      </c>
      <c r="C798" s="180"/>
      <c r="D798" s="30" t="s">
        <v>89</v>
      </c>
      <c r="E798" s="153">
        <v>8313.18</v>
      </c>
      <c r="F798" s="40">
        <v>8305</v>
      </c>
      <c r="G798" s="49"/>
      <c r="H798" s="141"/>
    </row>
    <row r="799" spans="1:8" ht="8.65" hidden="1" customHeight="1" x14ac:dyDescent="0.25">
      <c r="A799" s="164" t="s">
        <v>1175</v>
      </c>
      <c r="B799" s="179" t="s">
        <v>1176</v>
      </c>
      <c r="C799" s="180"/>
      <c r="D799" s="30" t="s">
        <v>89</v>
      </c>
      <c r="E799" s="153">
        <v>59144.08</v>
      </c>
      <c r="F799" s="40">
        <v>59085</v>
      </c>
      <c r="G799" s="49"/>
      <c r="H799" s="141"/>
    </row>
    <row r="800" spans="1:8" ht="8.65" hidden="1" customHeight="1" x14ac:dyDescent="0.25">
      <c r="A800" s="164" t="s">
        <v>1177</v>
      </c>
      <c r="B800" s="179" t="s">
        <v>1178</v>
      </c>
      <c r="C800" s="180"/>
      <c r="D800" s="30" t="s">
        <v>89</v>
      </c>
      <c r="E800" s="153">
        <v>24794.639999999999</v>
      </c>
      <c r="F800" s="40">
        <v>24770</v>
      </c>
      <c r="G800" s="49"/>
      <c r="H800" s="141"/>
    </row>
    <row r="801" spans="1:8" ht="8.65" hidden="1" customHeight="1" x14ac:dyDescent="0.25">
      <c r="A801" s="164" t="s">
        <v>1179</v>
      </c>
      <c r="B801" s="179" t="s">
        <v>1180</v>
      </c>
      <c r="C801" s="180"/>
      <c r="D801" s="30" t="s">
        <v>89</v>
      </c>
      <c r="E801" s="153">
        <v>23286.81</v>
      </c>
      <c r="F801" s="40">
        <v>23264</v>
      </c>
      <c r="G801" s="49"/>
      <c r="H801" s="141"/>
    </row>
    <row r="802" spans="1:8" ht="8.65" hidden="1" customHeight="1" x14ac:dyDescent="0.25">
      <c r="A802" s="163">
        <v>10.4</v>
      </c>
      <c r="B802" s="183" t="s">
        <v>1181</v>
      </c>
      <c r="C802" s="184"/>
      <c r="D802" s="30"/>
      <c r="E802" s="154"/>
      <c r="F802" s="41"/>
      <c r="G802" s="49"/>
      <c r="H802" s="141"/>
    </row>
    <row r="803" spans="1:8" ht="8.65" hidden="1" customHeight="1" x14ac:dyDescent="0.25">
      <c r="A803" s="164" t="s">
        <v>1182</v>
      </c>
      <c r="B803" s="179" t="s">
        <v>1183</v>
      </c>
      <c r="C803" s="180"/>
      <c r="D803" s="30" t="s">
        <v>89</v>
      </c>
      <c r="E803" s="153">
        <v>27593.759999999998</v>
      </c>
      <c r="F803" s="40">
        <v>27566</v>
      </c>
      <c r="G803" s="49"/>
      <c r="H803" s="141"/>
    </row>
    <row r="804" spans="1:8" ht="8.65" hidden="1" customHeight="1" x14ac:dyDescent="0.25">
      <c r="A804" s="164" t="s">
        <v>1184</v>
      </c>
      <c r="B804" s="179" t="s">
        <v>1185</v>
      </c>
      <c r="C804" s="180"/>
      <c r="D804" s="30" t="s">
        <v>89</v>
      </c>
      <c r="E804" s="153">
        <v>34877.74</v>
      </c>
      <c r="F804" s="40">
        <v>34843</v>
      </c>
      <c r="G804" s="49"/>
      <c r="H804" s="141"/>
    </row>
    <row r="805" spans="1:8" ht="8.65" hidden="1" customHeight="1" x14ac:dyDescent="0.25">
      <c r="A805" s="164" t="s">
        <v>1186</v>
      </c>
      <c r="B805" s="179" t="s">
        <v>1187</v>
      </c>
      <c r="C805" s="180"/>
      <c r="D805" s="30" t="s">
        <v>89</v>
      </c>
      <c r="E805" s="153">
        <v>90900.97</v>
      </c>
      <c r="F805" s="40">
        <v>90810</v>
      </c>
      <c r="G805" s="49"/>
      <c r="H805" s="141"/>
    </row>
    <row r="806" spans="1:8" ht="8.65" hidden="1" customHeight="1" x14ac:dyDescent="0.25">
      <c r="A806" s="164" t="s">
        <v>1188</v>
      </c>
      <c r="B806" s="179" t="s">
        <v>1189</v>
      </c>
      <c r="C806" s="180"/>
      <c r="D806" s="30" t="s">
        <v>89</v>
      </c>
      <c r="E806" s="153">
        <v>63738.51</v>
      </c>
      <c r="F806" s="40">
        <v>63675</v>
      </c>
      <c r="G806" s="49"/>
      <c r="H806" s="141"/>
    </row>
    <row r="807" spans="1:8" ht="8.65" hidden="1" customHeight="1" x14ac:dyDescent="0.25">
      <c r="A807" s="164" t="s">
        <v>1190</v>
      </c>
      <c r="B807" s="179" t="s">
        <v>1191</v>
      </c>
      <c r="C807" s="180"/>
      <c r="D807" s="30" t="s">
        <v>89</v>
      </c>
      <c r="E807" s="153">
        <v>50142.37</v>
      </c>
      <c r="F807" s="40">
        <v>50092</v>
      </c>
      <c r="G807" s="49"/>
      <c r="H807" s="141"/>
    </row>
    <row r="808" spans="1:8" ht="8.65" hidden="1" customHeight="1" x14ac:dyDescent="0.25">
      <c r="A808" s="164" t="s">
        <v>1192</v>
      </c>
      <c r="B808" s="179" t="s">
        <v>1193</v>
      </c>
      <c r="C808" s="180"/>
      <c r="D808" s="30" t="s">
        <v>89</v>
      </c>
      <c r="E808" s="153">
        <v>47537.9</v>
      </c>
      <c r="F808" s="40">
        <v>47490</v>
      </c>
      <c r="G808" s="49"/>
      <c r="H808" s="141"/>
    </row>
    <row r="809" spans="1:8" ht="8.65" hidden="1" customHeight="1" x14ac:dyDescent="0.25">
      <c r="A809" s="163">
        <v>10.5</v>
      </c>
      <c r="B809" s="183" t="s">
        <v>1194</v>
      </c>
      <c r="C809" s="184"/>
      <c r="D809" s="30"/>
      <c r="E809" s="154"/>
      <c r="F809" s="41"/>
      <c r="G809" s="49"/>
      <c r="H809" s="141"/>
    </row>
    <row r="810" spans="1:8" ht="8.65" hidden="1" customHeight="1" x14ac:dyDescent="0.25">
      <c r="A810" s="164" t="s">
        <v>1195</v>
      </c>
      <c r="B810" s="179" t="s">
        <v>1196</v>
      </c>
      <c r="C810" s="180"/>
      <c r="D810" s="30" t="s">
        <v>89</v>
      </c>
      <c r="E810" s="153">
        <v>26576.639999999999</v>
      </c>
      <c r="F810" s="40">
        <v>26550</v>
      </c>
      <c r="G810" s="49"/>
      <c r="H810" s="141"/>
    </row>
    <row r="811" spans="1:8" ht="8.65" hidden="1" customHeight="1" x14ac:dyDescent="0.25">
      <c r="A811" s="164" t="s">
        <v>1197</v>
      </c>
      <c r="B811" s="179" t="s">
        <v>1198</v>
      </c>
      <c r="C811" s="180"/>
      <c r="D811" s="30" t="s">
        <v>89</v>
      </c>
      <c r="E811" s="153">
        <v>37260.11</v>
      </c>
      <c r="F811" s="40">
        <v>37223</v>
      </c>
      <c r="G811" s="49"/>
      <c r="H811" s="141"/>
    </row>
    <row r="812" spans="1:8" ht="8.65" hidden="1" customHeight="1" x14ac:dyDescent="0.25">
      <c r="A812" s="164" t="s">
        <v>1199</v>
      </c>
      <c r="B812" s="179" t="s">
        <v>1200</v>
      </c>
      <c r="C812" s="180"/>
      <c r="D812" s="30" t="s">
        <v>89</v>
      </c>
      <c r="E812" s="153">
        <v>23071.57</v>
      </c>
      <c r="F812" s="40">
        <v>23048</v>
      </c>
      <c r="G812" s="49"/>
      <c r="H812" s="141"/>
    </row>
    <row r="813" spans="1:8" ht="8.65" hidden="1" customHeight="1" x14ac:dyDescent="0.25">
      <c r="A813" s="164" t="s">
        <v>1201</v>
      </c>
      <c r="B813" s="179" t="s">
        <v>1202</v>
      </c>
      <c r="C813" s="180"/>
      <c r="D813" s="30" t="s">
        <v>89</v>
      </c>
      <c r="E813" s="153">
        <v>11985.28</v>
      </c>
      <c r="F813" s="40">
        <v>11973</v>
      </c>
      <c r="G813" s="49"/>
      <c r="H813" s="141"/>
    </row>
    <row r="814" spans="1:8" ht="17.45" hidden="1" customHeight="1" x14ac:dyDescent="0.25">
      <c r="A814" s="164" t="s">
        <v>1203</v>
      </c>
      <c r="B814" s="179" t="s">
        <v>1854</v>
      </c>
      <c r="C814" s="180"/>
      <c r="D814" s="30" t="s">
        <v>89</v>
      </c>
      <c r="E814" s="153">
        <v>14686.07</v>
      </c>
      <c r="F814" s="40">
        <v>14671</v>
      </c>
      <c r="G814" s="49"/>
      <c r="H814" s="141"/>
    </row>
    <row r="815" spans="1:8" ht="17.45" hidden="1" customHeight="1" x14ac:dyDescent="0.25">
      <c r="A815" s="164" t="s">
        <v>1204</v>
      </c>
      <c r="B815" s="179" t="s">
        <v>1855</v>
      </c>
      <c r="C815" s="180"/>
      <c r="D815" s="30" t="s">
        <v>89</v>
      </c>
      <c r="E815" s="153">
        <v>15985.15</v>
      </c>
      <c r="F815" s="40">
        <v>15969</v>
      </c>
      <c r="G815" s="49"/>
      <c r="H815" s="141"/>
    </row>
    <row r="816" spans="1:8" ht="8.65" hidden="1" customHeight="1" x14ac:dyDescent="0.25">
      <c r="A816" s="164" t="s">
        <v>1205</v>
      </c>
      <c r="B816" s="179" t="s">
        <v>1206</v>
      </c>
      <c r="C816" s="180"/>
      <c r="D816" s="30" t="s">
        <v>89</v>
      </c>
      <c r="E816" s="153">
        <v>39923.769999999997</v>
      </c>
      <c r="F816" s="40">
        <v>39884</v>
      </c>
      <c r="G816" s="49"/>
      <c r="H816" s="141"/>
    </row>
    <row r="817" spans="1:8" ht="17.45" hidden="1" customHeight="1" x14ac:dyDescent="0.25">
      <c r="A817" s="164" t="s">
        <v>1207</v>
      </c>
      <c r="B817" s="179" t="s">
        <v>1856</v>
      </c>
      <c r="C817" s="180"/>
      <c r="D817" s="30" t="s">
        <v>11</v>
      </c>
      <c r="E817" s="153">
        <v>97133.94</v>
      </c>
      <c r="F817" s="40">
        <v>97037</v>
      </c>
      <c r="G817" s="49"/>
      <c r="H817" s="141"/>
    </row>
    <row r="818" spans="1:8" ht="17.45" hidden="1" customHeight="1" x14ac:dyDescent="0.25">
      <c r="A818" s="164" t="s">
        <v>1208</v>
      </c>
      <c r="B818" s="179" t="s">
        <v>1857</v>
      </c>
      <c r="C818" s="180"/>
      <c r="D818" s="30" t="s">
        <v>11</v>
      </c>
      <c r="E818" s="153">
        <v>149436.82999999999</v>
      </c>
      <c r="F818" s="40">
        <v>149287</v>
      </c>
      <c r="G818" s="49"/>
      <c r="H818" s="141"/>
    </row>
    <row r="819" spans="1:8" ht="8.65" hidden="1" customHeight="1" x14ac:dyDescent="0.25">
      <c r="A819" s="162">
        <v>11</v>
      </c>
      <c r="B819" s="181" t="s">
        <v>1209</v>
      </c>
      <c r="C819" s="182"/>
      <c r="D819" s="30"/>
      <c r="E819" s="156"/>
      <c r="F819" s="43"/>
      <c r="G819" s="49"/>
      <c r="H819" s="141"/>
    </row>
    <row r="820" spans="1:8" ht="8.65" hidden="1" customHeight="1" x14ac:dyDescent="0.25">
      <c r="A820" s="163">
        <v>11.1</v>
      </c>
      <c r="B820" s="183" t="s">
        <v>1210</v>
      </c>
      <c r="C820" s="184"/>
      <c r="D820" s="30"/>
      <c r="E820" s="154"/>
      <c r="F820" s="41"/>
      <c r="G820" s="49"/>
      <c r="H820" s="141"/>
    </row>
    <row r="821" spans="1:8" ht="17.45" hidden="1" customHeight="1" x14ac:dyDescent="0.25">
      <c r="A821" s="164" t="s">
        <v>1211</v>
      </c>
      <c r="B821" s="179" t="s">
        <v>1858</v>
      </c>
      <c r="C821" s="180"/>
      <c r="D821" s="30" t="s">
        <v>11</v>
      </c>
      <c r="E821" s="153">
        <v>37525.94</v>
      </c>
      <c r="F821" s="40">
        <v>37488</v>
      </c>
      <c r="G821" s="49"/>
      <c r="H821" s="141"/>
    </row>
    <row r="822" spans="1:8" ht="17.45" hidden="1" customHeight="1" x14ac:dyDescent="0.25">
      <c r="A822" s="164" t="s">
        <v>1212</v>
      </c>
      <c r="B822" s="179" t="s">
        <v>1859</v>
      </c>
      <c r="C822" s="180"/>
      <c r="D822" s="30" t="s">
        <v>11</v>
      </c>
      <c r="E822" s="153">
        <v>44895.39</v>
      </c>
      <c r="F822" s="40">
        <v>44850</v>
      </c>
      <c r="G822" s="49"/>
      <c r="H822" s="141"/>
    </row>
    <row r="823" spans="1:8" ht="8.65" hidden="1" customHeight="1" x14ac:dyDescent="0.25">
      <c r="A823" s="164" t="s">
        <v>1213</v>
      </c>
      <c r="B823" s="179" t="s">
        <v>1214</v>
      </c>
      <c r="C823" s="180"/>
      <c r="D823" s="30" t="s">
        <v>11</v>
      </c>
      <c r="E823" s="153">
        <v>61622.94</v>
      </c>
      <c r="F823" s="40">
        <v>61561</v>
      </c>
      <c r="G823" s="49"/>
      <c r="H823" s="141"/>
    </row>
    <row r="824" spans="1:8" ht="43.5" hidden="1" customHeight="1" x14ac:dyDescent="0.25">
      <c r="A824" s="165" t="s">
        <v>2182</v>
      </c>
      <c r="B824" s="179" t="s">
        <v>1860</v>
      </c>
      <c r="C824" s="180"/>
      <c r="D824" s="30" t="s">
        <v>301</v>
      </c>
      <c r="E824" s="155">
        <v>107695.5</v>
      </c>
      <c r="F824" s="42">
        <v>107588</v>
      </c>
      <c r="G824" s="49"/>
      <c r="H824" s="141"/>
    </row>
    <row r="825" spans="1:8" ht="8.65" hidden="1" customHeight="1" x14ac:dyDescent="0.25">
      <c r="A825" s="164" t="s">
        <v>1215</v>
      </c>
      <c r="B825" s="179" t="s">
        <v>1216</v>
      </c>
      <c r="C825" s="180"/>
      <c r="D825" s="30" t="s">
        <v>89</v>
      </c>
      <c r="E825" s="153">
        <v>11939.3</v>
      </c>
      <c r="F825" s="40">
        <v>11927</v>
      </c>
      <c r="G825" s="49"/>
      <c r="H825" s="141"/>
    </row>
    <row r="826" spans="1:8" ht="8.65" hidden="1" customHeight="1" x14ac:dyDescent="0.25">
      <c r="A826" s="164" t="s">
        <v>1217</v>
      </c>
      <c r="B826" s="179" t="s">
        <v>1218</v>
      </c>
      <c r="C826" s="180"/>
      <c r="D826" s="30" t="s">
        <v>11</v>
      </c>
      <c r="E826" s="153">
        <v>42537.89</v>
      </c>
      <c r="F826" s="40">
        <v>42495</v>
      </c>
      <c r="G826" s="49"/>
      <c r="H826" s="141"/>
    </row>
    <row r="827" spans="1:8" ht="17.45" hidden="1" customHeight="1" x14ac:dyDescent="0.25">
      <c r="A827" s="164" t="s">
        <v>1219</v>
      </c>
      <c r="B827" s="179" t="s">
        <v>1861</v>
      </c>
      <c r="C827" s="180"/>
      <c r="D827" s="30" t="s">
        <v>11</v>
      </c>
      <c r="E827" s="153">
        <v>116581.05</v>
      </c>
      <c r="F827" s="40">
        <v>116464</v>
      </c>
      <c r="G827" s="49"/>
      <c r="H827" s="141"/>
    </row>
    <row r="828" spans="1:8" ht="8.65" hidden="1" customHeight="1" x14ac:dyDescent="0.25">
      <c r="A828" s="163">
        <v>11.2</v>
      </c>
      <c r="B828" s="183" t="s">
        <v>1220</v>
      </c>
      <c r="C828" s="184"/>
      <c r="D828" s="30"/>
      <c r="E828" s="154"/>
      <c r="F828" s="41"/>
      <c r="G828" s="49"/>
      <c r="H828" s="141"/>
    </row>
    <row r="829" spans="1:8" ht="8.65" hidden="1" customHeight="1" x14ac:dyDescent="0.25">
      <c r="A829" s="164" t="s">
        <v>1221</v>
      </c>
      <c r="B829" s="179" t="s">
        <v>1222</v>
      </c>
      <c r="C829" s="180"/>
      <c r="D829" s="30" t="s">
        <v>11</v>
      </c>
      <c r="E829" s="153">
        <v>46243.83</v>
      </c>
      <c r="F829" s="40">
        <v>46198</v>
      </c>
      <c r="G829" s="49"/>
      <c r="H829" s="141"/>
    </row>
    <row r="830" spans="1:8" ht="8.65" hidden="1" customHeight="1" x14ac:dyDescent="0.25">
      <c r="A830" s="164" t="s">
        <v>1223</v>
      </c>
      <c r="B830" s="179" t="s">
        <v>1224</v>
      </c>
      <c r="C830" s="180"/>
      <c r="D830" s="30" t="s">
        <v>11</v>
      </c>
      <c r="E830" s="153">
        <v>38943.019999999997</v>
      </c>
      <c r="F830" s="40">
        <v>38904</v>
      </c>
      <c r="G830" s="49"/>
      <c r="H830" s="141"/>
    </row>
    <row r="831" spans="1:8" ht="8.65" hidden="1" customHeight="1" x14ac:dyDescent="0.25">
      <c r="A831" s="164" t="s">
        <v>1225</v>
      </c>
      <c r="B831" s="179" t="s">
        <v>1226</v>
      </c>
      <c r="C831" s="180"/>
      <c r="D831" s="30" t="s">
        <v>11</v>
      </c>
      <c r="E831" s="153">
        <v>76371.509999999995</v>
      </c>
      <c r="F831" s="40">
        <v>76295</v>
      </c>
      <c r="G831" s="49"/>
      <c r="H831" s="141"/>
    </row>
    <row r="832" spans="1:8" ht="9.6" hidden="1" customHeight="1" x14ac:dyDescent="0.25">
      <c r="A832" s="166"/>
      <c r="B832" s="28"/>
      <c r="C832" s="28"/>
      <c r="D832" s="30"/>
      <c r="E832" s="20"/>
      <c r="F832" s="20"/>
      <c r="G832" s="49"/>
      <c r="H832" s="141"/>
    </row>
    <row r="833" spans="1:8" ht="6.95" hidden="1" customHeight="1" x14ac:dyDescent="0.25">
      <c r="A833" s="167" t="s">
        <v>1</v>
      </c>
      <c r="B833" s="29"/>
      <c r="C833" s="29"/>
      <c r="D833" s="30"/>
      <c r="E833" s="21"/>
      <c r="F833" s="21"/>
      <c r="G833" s="49"/>
      <c r="H833" s="141"/>
    </row>
    <row r="834" spans="1:8" ht="10.15" hidden="1" customHeight="1" x14ac:dyDescent="0.25">
      <c r="A834" s="168" t="s">
        <v>2</v>
      </c>
      <c r="B834" s="185" t="s">
        <v>3</v>
      </c>
      <c r="C834" s="186"/>
      <c r="D834" s="30" t="s">
        <v>4</v>
      </c>
      <c r="E834" s="158" t="s">
        <v>5</v>
      </c>
      <c r="F834" s="48" t="s">
        <v>6</v>
      </c>
      <c r="G834" s="49"/>
      <c r="H834" s="141"/>
    </row>
    <row r="835" spans="1:8" ht="51.75" hidden="1" customHeight="1" x14ac:dyDescent="0.25">
      <c r="A835" s="165" t="s">
        <v>2183</v>
      </c>
      <c r="B835" s="179" t="s">
        <v>1994</v>
      </c>
      <c r="C835" s="180"/>
      <c r="D835" s="30" t="s">
        <v>1227</v>
      </c>
      <c r="E835" s="155">
        <v>16571.45</v>
      </c>
      <c r="F835" s="42">
        <v>16555</v>
      </c>
      <c r="G835" s="49"/>
      <c r="H835" s="141"/>
    </row>
    <row r="836" spans="1:8" ht="17.45" hidden="1" customHeight="1" x14ac:dyDescent="0.25">
      <c r="A836" s="164" t="s">
        <v>1228</v>
      </c>
      <c r="B836" s="179" t="s">
        <v>1862</v>
      </c>
      <c r="C836" s="180"/>
      <c r="D836" s="30" t="s">
        <v>11</v>
      </c>
      <c r="E836" s="153">
        <v>82730.5</v>
      </c>
      <c r="F836" s="40">
        <v>82648</v>
      </c>
      <c r="G836" s="49"/>
      <c r="H836" s="141"/>
    </row>
    <row r="837" spans="1:8" ht="8.65" hidden="1" customHeight="1" x14ac:dyDescent="0.25">
      <c r="A837" s="164" t="s">
        <v>1229</v>
      </c>
      <c r="B837" s="179" t="s">
        <v>1230</v>
      </c>
      <c r="C837" s="180"/>
      <c r="D837" s="30" t="s">
        <v>89</v>
      </c>
      <c r="E837" s="153">
        <v>80276.67</v>
      </c>
      <c r="F837" s="40">
        <v>80196</v>
      </c>
      <c r="G837" s="49"/>
      <c r="H837" s="141"/>
    </row>
    <row r="838" spans="1:8" ht="8.65" hidden="1" customHeight="1" x14ac:dyDescent="0.25">
      <c r="A838" s="163">
        <v>11.3</v>
      </c>
      <c r="B838" s="183" t="s">
        <v>1231</v>
      </c>
      <c r="C838" s="184"/>
      <c r="D838" s="30"/>
      <c r="E838" s="154"/>
      <c r="F838" s="41"/>
      <c r="G838" s="49"/>
      <c r="H838" s="141"/>
    </row>
    <row r="839" spans="1:8" ht="8.65" hidden="1" customHeight="1" x14ac:dyDescent="0.25">
      <c r="A839" s="164" t="s">
        <v>1232</v>
      </c>
      <c r="B839" s="179" t="s">
        <v>1233</v>
      </c>
      <c r="C839" s="180"/>
      <c r="D839" s="30" t="s">
        <v>89</v>
      </c>
      <c r="E839" s="153">
        <v>43600.04</v>
      </c>
      <c r="F839" s="40">
        <v>43556</v>
      </c>
      <c r="G839" s="49"/>
      <c r="H839" s="141"/>
    </row>
    <row r="840" spans="1:8" ht="17.45" hidden="1" customHeight="1" x14ac:dyDescent="0.25">
      <c r="A840" s="164" t="s">
        <v>1234</v>
      </c>
      <c r="B840" s="179" t="s">
        <v>1863</v>
      </c>
      <c r="C840" s="180"/>
      <c r="D840" s="30" t="s">
        <v>89</v>
      </c>
      <c r="E840" s="153">
        <v>14668.72</v>
      </c>
      <c r="F840" s="40">
        <v>14654</v>
      </c>
      <c r="G840" s="49"/>
      <c r="H840" s="141"/>
    </row>
    <row r="841" spans="1:8" ht="17.45" hidden="1" customHeight="1" x14ac:dyDescent="0.25">
      <c r="A841" s="164" t="s">
        <v>1235</v>
      </c>
      <c r="B841" s="179" t="s">
        <v>1864</v>
      </c>
      <c r="C841" s="180"/>
      <c r="D841" s="30" t="s">
        <v>89</v>
      </c>
      <c r="E841" s="153">
        <v>16136.98</v>
      </c>
      <c r="F841" s="40">
        <v>16121</v>
      </c>
      <c r="G841" s="49"/>
      <c r="H841" s="141"/>
    </row>
    <row r="842" spans="1:8" ht="17.45" hidden="1" customHeight="1" x14ac:dyDescent="0.25">
      <c r="A842" s="164" t="s">
        <v>1236</v>
      </c>
      <c r="B842" s="179" t="s">
        <v>1865</v>
      </c>
      <c r="C842" s="180"/>
      <c r="D842" s="30" t="s">
        <v>89</v>
      </c>
      <c r="E842" s="153">
        <v>47602.18</v>
      </c>
      <c r="F842" s="40">
        <v>47555</v>
      </c>
      <c r="G842" s="49"/>
      <c r="H842" s="141"/>
    </row>
    <row r="843" spans="1:8" ht="17.45" hidden="1" customHeight="1" x14ac:dyDescent="0.25">
      <c r="A843" s="164" t="s">
        <v>1237</v>
      </c>
      <c r="B843" s="179" t="s">
        <v>1866</v>
      </c>
      <c r="C843" s="180"/>
      <c r="D843" s="30" t="s">
        <v>89</v>
      </c>
      <c r="E843" s="153">
        <v>70361.94</v>
      </c>
      <c r="F843" s="40">
        <v>70292</v>
      </c>
      <c r="G843" s="49"/>
      <c r="H843" s="141"/>
    </row>
    <row r="844" spans="1:8" ht="17.45" hidden="1" customHeight="1" x14ac:dyDescent="0.25">
      <c r="A844" s="164" t="s">
        <v>1238</v>
      </c>
      <c r="B844" s="179" t="s">
        <v>1867</v>
      </c>
      <c r="C844" s="180"/>
      <c r="D844" s="30" t="s">
        <v>89</v>
      </c>
      <c r="E844" s="153">
        <v>99319.88</v>
      </c>
      <c r="F844" s="40">
        <v>99221</v>
      </c>
      <c r="G844" s="49"/>
      <c r="H844" s="141"/>
    </row>
    <row r="845" spans="1:8" ht="8.65" hidden="1" customHeight="1" x14ac:dyDescent="0.25">
      <c r="A845" s="164" t="s">
        <v>1239</v>
      </c>
      <c r="B845" s="179" t="s">
        <v>1240</v>
      </c>
      <c r="C845" s="180"/>
      <c r="D845" s="30" t="s">
        <v>89</v>
      </c>
      <c r="E845" s="153">
        <v>25820.09</v>
      </c>
      <c r="F845" s="40">
        <v>25794</v>
      </c>
      <c r="G845" s="49"/>
      <c r="H845" s="141"/>
    </row>
    <row r="846" spans="1:8" ht="8.65" hidden="1" customHeight="1" x14ac:dyDescent="0.25">
      <c r="A846" s="164" t="s">
        <v>1241</v>
      </c>
      <c r="B846" s="179" t="s">
        <v>1242</v>
      </c>
      <c r="C846" s="180"/>
      <c r="D846" s="30" t="s">
        <v>89</v>
      </c>
      <c r="E846" s="153">
        <v>27937.43</v>
      </c>
      <c r="F846" s="40">
        <v>27909</v>
      </c>
      <c r="G846" s="49"/>
      <c r="H846" s="141"/>
    </row>
    <row r="847" spans="1:8" ht="8.65" hidden="1" customHeight="1" x14ac:dyDescent="0.25">
      <c r="A847" s="164" t="s">
        <v>1243</v>
      </c>
      <c r="B847" s="179" t="s">
        <v>1244</v>
      </c>
      <c r="C847" s="180"/>
      <c r="D847" s="30" t="s">
        <v>89</v>
      </c>
      <c r="E847" s="153">
        <v>47433.25</v>
      </c>
      <c r="F847" s="40">
        <v>47386</v>
      </c>
      <c r="G847" s="49"/>
      <c r="H847" s="141"/>
    </row>
    <row r="848" spans="1:8" ht="8.65" hidden="1" customHeight="1" x14ac:dyDescent="0.25">
      <c r="A848" s="164" t="s">
        <v>1245</v>
      </c>
      <c r="B848" s="179" t="s">
        <v>1246</v>
      </c>
      <c r="C848" s="180"/>
      <c r="D848" s="30" t="s">
        <v>89</v>
      </c>
      <c r="E848" s="153">
        <v>70146.73</v>
      </c>
      <c r="F848" s="40">
        <v>70077</v>
      </c>
      <c r="G848" s="49"/>
      <c r="H848" s="141"/>
    </row>
    <row r="849" spans="1:8" ht="8.65" hidden="1" customHeight="1" x14ac:dyDescent="0.25">
      <c r="A849" s="164" t="s">
        <v>1247</v>
      </c>
      <c r="B849" s="179" t="s">
        <v>1248</v>
      </c>
      <c r="C849" s="180"/>
      <c r="D849" s="30" t="s">
        <v>4</v>
      </c>
      <c r="E849" s="153">
        <v>15666.07</v>
      </c>
      <c r="F849" s="40">
        <v>15650</v>
      </c>
      <c r="G849" s="49"/>
      <c r="H849" s="141"/>
    </row>
    <row r="850" spans="1:8" ht="8.65" hidden="1" customHeight="1" x14ac:dyDescent="0.25">
      <c r="A850" s="164" t="s">
        <v>1249</v>
      </c>
      <c r="B850" s="179" t="s">
        <v>1250</v>
      </c>
      <c r="C850" s="180"/>
      <c r="D850" s="30" t="s">
        <v>4</v>
      </c>
      <c r="E850" s="153">
        <v>20134.48</v>
      </c>
      <c r="F850" s="40">
        <v>20114</v>
      </c>
      <c r="G850" s="49"/>
      <c r="H850" s="141"/>
    </row>
    <row r="851" spans="1:8" ht="8.65" hidden="1" customHeight="1" x14ac:dyDescent="0.25">
      <c r="A851" s="164" t="s">
        <v>1251</v>
      </c>
      <c r="B851" s="179" t="s">
        <v>1252</v>
      </c>
      <c r="C851" s="180"/>
      <c r="D851" s="30" t="s">
        <v>4</v>
      </c>
      <c r="E851" s="153">
        <v>32595.61</v>
      </c>
      <c r="F851" s="40">
        <v>32563</v>
      </c>
      <c r="G851" s="49"/>
      <c r="H851" s="141"/>
    </row>
    <row r="852" spans="1:8" ht="17.45" hidden="1" customHeight="1" x14ac:dyDescent="0.25">
      <c r="A852" s="164" t="s">
        <v>1253</v>
      </c>
      <c r="B852" s="179" t="s">
        <v>1868</v>
      </c>
      <c r="C852" s="180"/>
      <c r="D852" s="30" t="s">
        <v>89</v>
      </c>
      <c r="E852" s="153">
        <v>58228.26</v>
      </c>
      <c r="F852" s="40">
        <v>58170</v>
      </c>
      <c r="G852" s="49"/>
      <c r="H852" s="141"/>
    </row>
    <row r="853" spans="1:8" ht="8.65" hidden="1" customHeight="1" x14ac:dyDescent="0.25">
      <c r="A853" s="164" t="s">
        <v>1254</v>
      </c>
      <c r="B853" s="179" t="s">
        <v>1255</v>
      </c>
      <c r="C853" s="180"/>
      <c r="D853" s="30" t="s">
        <v>89</v>
      </c>
      <c r="E853" s="153">
        <v>31403.87</v>
      </c>
      <c r="F853" s="40">
        <v>31372</v>
      </c>
      <c r="G853" s="49"/>
      <c r="H853" s="141"/>
    </row>
    <row r="854" spans="1:8" ht="17.45" hidden="1" customHeight="1" x14ac:dyDescent="0.25">
      <c r="A854" s="164" t="s">
        <v>1256</v>
      </c>
      <c r="B854" s="179" t="s">
        <v>1869</v>
      </c>
      <c r="C854" s="180"/>
      <c r="D854" s="30" t="s">
        <v>89</v>
      </c>
      <c r="E854" s="153">
        <v>55655.53</v>
      </c>
      <c r="F854" s="40">
        <v>55600</v>
      </c>
      <c r="G854" s="49"/>
      <c r="H854" s="141"/>
    </row>
    <row r="855" spans="1:8" ht="35.1" hidden="1" customHeight="1" x14ac:dyDescent="0.25">
      <c r="A855" s="165" t="s">
        <v>2184</v>
      </c>
      <c r="B855" s="179" t="s">
        <v>1870</v>
      </c>
      <c r="C855" s="180"/>
      <c r="D855" s="30" t="s">
        <v>301</v>
      </c>
      <c r="E855" s="155">
        <v>75399.289999999994</v>
      </c>
      <c r="F855" s="42">
        <v>75324</v>
      </c>
      <c r="G855" s="49"/>
      <c r="H855" s="141"/>
    </row>
    <row r="856" spans="1:8" ht="8.65" hidden="1" customHeight="1" x14ac:dyDescent="0.25">
      <c r="A856" s="162">
        <v>12</v>
      </c>
      <c r="B856" s="181" t="s">
        <v>1257</v>
      </c>
      <c r="C856" s="182"/>
      <c r="D856" s="30"/>
      <c r="E856" s="156"/>
      <c r="F856" s="43"/>
      <c r="G856" s="49"/>
      <c r="H856" s="141"/>
    </row>
    <row r="857" spans="1:8" ht="8.65" hidden="1" customHeight="1" x14ac:dyDescent="0.25">
      <c r="A857" s="163">
        <v>12.1</v>
      </c>
      <c r="B857" s="183" t="s">
        <v>1258</v>
      </c>
      <c r="C857" s="184"/>
      <c r="D857" s="30"/>
      <c r="E857" s="154"/>
      <c r="F857" s="41"/>
      <c r="G857" s="49"/>
      <c r="H857" s="141"/>
    </row>
    <row r="858" spans="1:8" ht="35.1" hidden="1" customHeight="1" x14ac:dyDescent="0.25">
      <c r="A858" s="165" t="s">
        <v>2185</v>
      </c>
      <c r="B858" s="179" t="s">
        <v>1871</v>
      </c>
      <c r="C858" s="180"/>
      <c r="D858" s="30" t="s">
        <v>301</v>
      </c>
      <c r="E858" s="155">
        <v>574531.79</v>
      </c>
      <c r="F858" s="42">
        <v>573957</v>
      </c>
      <c r="G858" s="49"/>
      <c r="H858" s="141"/>
    </row>
    <row r="859" spans="1:8" ht="35.1" hidden="1" customHeight="1" x14ac:dyDescent="0.25">
      <c r="A859" s="165" t="s">
        <v>2186</v>
      </c>
      <c r="B859" s="179" t="s">
        <v>1872</v>
      </c>
      <c r="C859" s="180"/>
      <c r="D859" s="30" t="s">
        <v>301</v>
      </c>
      <c r="E859" s="155">
        <v>596670.57999999996</v>
      </c>
      <c r="F859" s="42">
        <v>596074</v>
      </c>
      <c r="G859" s="49"/>
      <c r="H859" s="141"/>
    </row>
    <row r="860" spans="1:8" ht="35.1" hidden="1" customHeight="1" x14ac:dyDescent="0.25">
      <c r="A860" s="165" t="s">
        <v>2187</v>
      </c>
      <c r="B860" s="179" t="s">
        <v>1873</v>
      </c>
      <c r="C860" s="180"/>
      <c r="D860" s="30" t="s">
        <v>301</v>
      </c>
      <c r="E860" s="155">
        <v>535008.9</v>
      </c>
      <c r="F860" s="42">
        <v>534474</v>
      </c>
      <c r="G860" s="49"/>
      <c r="H860" s="141"/>
    </row>
    <row r="861" spans="1:8" ht="35.1" hidden="1" customHeight="1" x14ac:dyDescent="0.25">
      <c r="A861" s="165" t="s">
        <v>2188</v>
      </c>
      <c r="B861" s="179" t="s">
        <v>1874</v>
      </c>
      <c r="C861" s="180"/>
      <c r="D861" s="30" t="s">
        <v>301</v>
      </c>
      <c r="E861" s="155">
        <v>483392.67</v>
      </c>
      <c r="F861" s="42">
        <v>482909</v>
      </c>
      <c r="G861" s="49"/>
      <c r="H861" s="141"/>
    </row>
    <row r="862" spans="1:8" ht="8.65" hidden="1" customHeight="1" x14ac:dyDescent="0.25">
      <c r="A862" s="164" t="s">
        <v>1259</v>
      </c>
      <c r="B862" s="179" t="s">
        <v>1260</v>
      </c>
      <c r="C862" s="180"/>
      <c r="D862" s="30" t="s">
        <v>11</v>
      </c>
      <c r="E862" s="153">
        <v>358593.77</v>
      </c>
      <c r="F862" s="40">
        <v>358235</v>
      </c>
      <c r="G862" s="49"/>
      <c r="H862" s="141"/>
    </row>
    <row r="863" spans="1:8" ht="8.65" hidden="1" customHeight="1" x14ac:dyDescent="0.25">
      <c r="A863" s="164" t="s">
        <v>1261</v>
      </c>
      <c r="B863" s="179" t="s">
        <v>1262</v>
      </c>
      <c r="C863" s="180"/>
      <c r="D863" s="30" t="s">
        <v>11</v>
      </c>
      <c r="E863" s="153">
        <v>345227.15</v>
      </c>
      <c r="F863" s="40">
        <v>344882</v>
      </c>
      <c r="G863" s="49"/>
      <c r="H863" s="141"/>
    </row>
    <row r="864" spans="1:8" ht="8.65" hidden="1" customHeight="1" x14ac:dyDescent="0.25">
      <c r="A864" s="164" t="s">
        <v>1263</v>
      </c>
      <c r="B864" s="179" t="s">
        <v>1264</v>
      </c>
      <c r="C864" s="180"/>
      <c r="D864" s="30" t="s">
        <v>11</v>
      </c>
      <c r="E864" s="153">
        <v>404528.97</v>
      </c>
      <c r="F864" s="40">
        <v>404124</v>
      </c>
      <c r="G864" s="49"/>
      <c r="H864" s="141"/>
    </row>
    <row r="865" spans="1:8" ht="17.45" hidden="1" customHeight="1" x14ac:dyDescent="0.25">
      <c r="A865" s="164" t="s">
        <v>1265</v>
      </c>
      <c r="B865" s="179" t="s">
        <v>1875</v>
      </c>
      <c r="C865" s="180"/>
      <c r="D865" s="30" t="s">
        <v>11</v>
      </c>
      <c r="E865" s="153">
        <v>629255.06999999995</v>
      </c>
      <c r="F865" s="40">
        <v>628626</v>
      </c>
      <c r="G865" s="49"/>
      <c r="H865" s="141"/>
    </row>
    <row r="866" spans="1:8" ht="8.65" hidden="1" customHeight="1" x14ac:dyDescent="0.25">
      <c r="A866" s="163">
        <v>12.2</v>
      </c>
      <c r="B866" s="183" t="s">
        <v>1266</v>
      </c>
      <c r="C866" s="184"/>
      <c r="D866" s="30"/>
      <c r="E866" s="154"/>
      <c r="F866" s="41"/>
      <c r="G866" s="49"/>
      <c r="H866" s="141"/>
    </row>
    <row r="867" spans="1:8" ht="8.65" hidden="1" customHeight="1" x14ac:dyDescent="0.25">
      <c r="A867" s="164" t="s">
        <v>1267</v>
      </c>
      <c r="B867" s="179" t="s">
        <v>1268</v>
      </c>
      <c r="C867" s="180"/>
      <c r="D867" s="30" t="s">
        <v>4</v>
      </c>
      <c r="E867" s="153">
        <v>93430.67</v>
      </c>
      <c r="F867" s="40">
        <v>93337</v>
      </c>
      <c r="G867" s="49"/>
      <c r="H867" s="141"/>
    </row>
    <row r="868" spans="1:8" ht="35.1" hidden="1" customHeight="1" x14ac:dyDescent="0.25">
      <c r="A868" s="165" t="s">
        <v>2189</v>
      </c>
      <c r="B868" s="179" t="s">
        <v>1995</v>
      </c>
      <c r="C868" s="180"/>
      <c r="D868" s="30" t="s">
        <v>789</v>
      </c>
      <c r="E868" s="155">
        <v>391283.73</v>
      </c>
      <c r="F868" s="42">
        <v>390892</v>
      </c>
      <c r="G868" s="49"/>
      <c r="H868" s="141"/>
    </row>
    <row r="869" spans="1:8" ht="51" hidden="1" customHeight="1" x14ac:dyDescent="0.25">
      <c r="A869" s="165" t="s">
        <v>2190</v>
      </c>
      <c r="B869" s="179" t="s">
        <v>1876</v>
      </c>
      <c r="C869" s="180"/>
      <c r="D869" s="30" t="s">
        <v>789</v>
      </c>
      <c r="E869" s="155">
        <v>1703046.59</v>
      </c>
      <c r="F869" s="42">
        <v>1701344</v>
      </c>
      <c r="G869" s="49"/>
      <c r="H869" s="141"/>
    </row>
    <row r="870" spans="1:8" ht="8.65" hidden="1" customHeight="1" x14ac:dyDescent="0.25">
      <c r="A870" s="164" t="s">
        <v>1269</v>
      </c>
      <c r="B870" s="179" t="s">
        <v>1270</v>
      </c>
      <c r="C870" s="180"/>
      <c r="D870" s="30" t="s">
        <v>11</v>
      </c>
      <c r="E870" s="153">
        <v>109713.60000000001</v>
      </c>
      <c r="F870" s="40">
        <v>109604</v>
      </c>
      <c r="G870" s="49"/>
      <c r="H870" s="141"/>
    </row>
    <row r="871" spans="1:8" ht="8.65" hidden="1" customHeight="1" x14ac:dyDescent="0.25">
      <c r="A871" s="164" t="s">
        <v>1271</v>
      </c>
      <c r="B871" s="179" t="s">
        <v>1272</v>
      </c>
      <c r="C871" s="180"/>
      <c r="D871" s="30" t="s">
        <v>89</v>
      </c>
      <c r="E871" s="153">
        <v>59808.1</v>
      </c>
      <c r="F871" s="40">
        <v>59748</v>
      </c>
      <c r="G871" s="49"/>
      <c r="H871" s="141"/>
    </row>
    <row r="872" spans="1:8" ht="63" hidden="1" customHeight="1" x14ac:dyDescent="0.25">
      <c r="A872" s="165" t="s">
        <v>2191</v>
      </c>
      <c r="B872" s="179" t="s">
        <v>1877</v>
      </c>
      <c r="C872" s="180"/>
      <c r="D872" s="30" t="s">
        <v>797</v>
      </c>
      <c r="E872" s="155">
        <v>565008.24</v>
      </c>
      <c r="F872" s="42">
        <v>564443</v>
      </c>
      <c r="G872" s="49"/>
      <c r="H872" s="141"/>
    </row>
    <row r="873" spans="1:8" ht="17.45" hidden="1" customHeight="1" x14ac:dyDescent="0.25">
      <c r="A873" s="164" t="s">
        <v>1273</v>
      </c>
      <c r="B873" s="179" t="s">
        <v>1878</v>
      </c>
      <c r="C873" s="180"/>
      <c r="D873" s="30" t="s">
        <v>89</v>
      </c>
      <c r="E873" s="153">
        <v>165074.72</v>
      </c>
      <c r="F873" s="40">
        <v>164910</v>
      </c>
      <c r="G873" s="49"/>
      <c r="H873" s="141"/>
    </row>
    <row r="874" spans="1:8" ht="17.45" hidden="1" customHeight="1" x14ac:dyDescent="0.25">
      <c r="A874" s="164" t="s">
        <v>1274</v>
      </c>
      <c r="B874" s="179" t="s">
        <v>1879</v>
      </c>
      <c r="C874" s="180"/>
      <c r="D874" s="30" t="s">
        <v>11</v>
      </c>
      <c r="E874" s="153">
        <v>773874.69</v>
      </c>
      <c r="F874" s="40">
        <v>773101</v>
      </c>
      <c r="G874" s="49"/>
      <c r="H874" s="141"/>
    </row>
    <row r="875" spans="1:8" ht="35.1" hidden="1" customHeight="1" x14ac:dyDescent="0.25">
      <c r="A875" s="165" t="s">
        <v>2192</v>
      </c>
      <c r="B875" s="179" t="s">
        <v>1880</v>
      </c>
      <c r="C875" s="180"/>
      <c r="D875" s="30" t="s">
        <v>301</v>
      </c>
      <c r="E875" s="155">
        <v>513346.01</v>
      </c>
      <c r="F875" s="42">
        <v>512833</v>
      </c>
      <c r="G875" s="49"/>
      <c r="H875" s="141"/>
    </row>
    <row r="876" spans="1:8" ht="35.1" hidden="1" customHeight="1" x14ac:dyDescent="0.25">
      <c r="A876" s="165" t="s">
        <v>2193</v>
      </c>
      <c r="B876" s="179" t="s">
        <v>1881</v>
      </c>
      <c r="C876" s="180"/>
      <c r="D876" s="30" t="s">
        <v>1275</v>
      </c>
      <c r="E876" s="155">
        <v>1133011.67</v>
      </c>
      <c r="F876" s="42">
        <v>1131879</v>
      </c>
      <c r="G876" s="49"/>
      <c r="H876" s="141"/>
    </row>
    <row r="877" spans="1:8" ht="8.65" hidden="1" customHeight="1" x14ac:dyDescent="0.25">
      <c r="A877" s="162">
        <v>13</v>
      </c>
      <c r="B877" s="181" t="s">
        <v>1276</v>
      </c>
      <c r="C877" s="182"/>
      <c r="D877" s="30"/>
      <c r="E877" s="156"/>
      <c r="F877" s="43"/>
      <c r="G877" s="49"/>
      <c r="H877" s="141"/>
    </row>
    <row r="878" spans="1:8" ht="8.65" hidden="1" customHeight="1" x14ac:dyDescent="0.25">
      <c r="A878" s="163">
        <v>13.1</v>
      </c>
      <c r="B878" s="183" t="s">
        <v>1277</v>
      </c>
      <c r="C878" s="184"/>
      <c r="D878" s="30"/>
      <c r="E878" s="154"/>
      <c r="F878" s="41"/>
      <c r="G878" s="49"/>
      <c r="H878" s="141"/>
    </row>
    <row r="879" spans="1:8" ht="17.45" hidden="1" customHeight="1" x14ac:dyDescent="0.25">
      <c r="A879" s="164" t="s">
        <v>1278</v>
      </c>
      <c r="B879" s="179" t="s">
        <v>1882</v>
      </c>
      <c r="C879" s="180"/>
      <c r="D879" s="30" t="s">
        <v>11</v>
      </c>
      <c r="E879" s="153">
        <v>54137.9</v>
      </c>
      <c r="F879" s="40">
        <v>54084</v>
      </c>
      <c r="G879" s="49"/>
      <c r="H879" s="141"/>
    </row>
    <row r="880" spans="1:8" ht="8.65" hidden="1" customHeight="1" x14ac:dyDescent="0.25">
      <c r="A880" s="164" t="s">
        <v>1279</v>
      </c>
      <c r="B880" s="179" t="s">
        <v>1280</v>
      </c>
      <c r="C880" s="180"/>
      <c r="D880" s="30" t="s">
        <v>11</v>
      </c>
      <c r="E880" s="153">
        <v>66871.45</v>
      </c>
      <c r="F880" s="40">
        <v>66805</v>
      </c>
      <c r="G880" s="49"/>
      <c r="H880" s="141"/>
    </row>
    <row r="881" spans="1:8" ht="8.65" hidden="1" customHeight="1" x14ac:dyDescent="0.25">
      <c r="A881" s="164" t="s">
        <v>1281</v>
      </c>
      <c r="B881" s="179" t="s">
        <v>1282</v>
      </c>
      <c r="C881" s="180"/>
      <c r="D881" s="30" t="s">
        <v>11</v>
      </c>
      <c r="E881" s="153">
        <v>73766.16</v>
      </c>
      <c r="F881" s="40">
        <v>73692</v>
      </c>
      <c r="G881" s="49"/>
      <c r="H881" s="141"/>
    </row>
    <row r="882" spans="1:8" ht="8.65" hidden="1" customHeight="1" x14ac:dyDescent="0.25">
      <c r="A882" s="164" t="s">
        <v>1283</v>
      </c>
      <c r="B882" s="179" t="s">
        <v>1284</v>
      </c>
      <c r="C882" s="180"/>
      <c r="D882" s="30" t="s">
        <v>11</v>
      </c>
      <c r="E882" s="153">
        <v>75941.17</v>
      </c>
      <c r="F882" s="40">
        <v>75865</v>
      </c>
      <c r="G882" s="49"/>
      <c r="H882" s="141"/>
    </row>
    <row r="883" spans="1:8" ht="8.65" hidden="1" customHeight="1" x14ac:dyDescent="0.25">
      <c r="A883" s="164" t="s">
        <v>1285</v>
      </c>
      <c r="B883" s="179" t="s">
        <v>1286</v>
      </c>
      <c r="C883" s="180"/>
      <c r="D883" s="30" t="s">
        <v>11</v>
      </c>
      <c r="E883" s="153">
        <v>79298.86</v>
      </c>
      <c r="F883" s="40">
        <v>79220</v>
      </c>
      <c r="G883" s="49"/>
      <c r="H883" s="141"/>
    </row>
    <row r="884" spans="1:8" ht="8.65" hidden="1" customHeight="1" x14ac:dyDescent="0.25">
      <c r="A884" s="163">
        <v>13.2</v>
      </c>
      <c r="B884" s="183" t="s">
        <v>1287</v>
      </c>
      <c r="C884" s="184"/>
      <c r="D884" s="30"/>
      <c r="E884" s="154"/>
      <c r="F884" s="41"/>
      <c r="G884" s="49"/>
      <c r="H884" s="141"/>
    </row>
    <row r="885" spans="1:8" ht="17.45" hidden="1" customHeight="1" x14ac:dyDescent="0.25">
      <c r="A885" s="164" t="s">
        <v>1288</v>
      </c>
      <c r="B885" s="179" t="s">
        <v>1883</v>
      </c>
      <c r="C885" s="180"/>
      <c r="D885" s="30" t="s">
        <v>89</v>
      </c>
      <c r="E885" s="153">
        <v>39393.370000000003</v>
      </c>
      <c r="F885" s="40">
        <v>39354</v>
      </c>
      <c r="G885" s="49"/>
      <c r="H885" s="141"/>
    </row>
    <row r="886" spans="1:8" ht="8.65" hidden="1" customHeight="1" x14ac:dyDescent="0.25">
      <c r="A886" s="164" t="s">
        <v>1289</v>
      </c>
      <c r="B886" s="179" t="s">
        <v>1290</v>
      </c>
      <c r="C886" s="180"/>
      <c r="D886" s="30" t="s">
        <v>89</v>
      </c>
      <c r="E886" s="153">
        <v>79553.08</v>
      </c>
      <c r="F886" s="40">
        <v>79474</v>
      </c>
      <c r="G886" s="49"/>
      <c r="H886" s="141"/>
    </row>
    <row r="887" spans="1:8" ht="8.65" hidden="1" customHeight="1" x14ac:dyDescent="0.25">
      <c r="A887" s="164" t="s">
        <v>1291</v>
      </c>
      <c r="B887" s="179" t="s">
        <v>1292</v>
      </c>
      <c r="C887" s="180"/>
      <c r="D887" s="30" t="s">
        <v>89</v>
      </c>
      <c r="E887" s="153">
        <v>77595.45</v>
      </c>
      <c r="F887" s="40">
        <v>77518</v>
      </c>
      <c r="G887" s="49"/>
      <c r="H887" s="141"/>
    </row>
    <row r="888" spans="1:8" ht="8.65" hidden="1" customHeight="1" x14ac:dyDescent="0.25">
      <c r="A888" s="164" t="s">
        <v>1293</v>
      </c>
      <c r="B888" s="179" t="s">
        <v>1294</v>
      </c>
      <c r="C888" s="180"/>
      <c r="D888" s="30" t="s">
        <v>89</v>
      </c>
      <c r="E888" s="153">
        <v>91259.59</v>
      </c>
      <c r="F888" s="40">
        <v>91168</v>
      </c>
      <c r="G888" s="49"/>
      <c r="H888" s="141"/>
    </row>
    <row r="889" spans="1:8" ht="8.65" hidden="1" customHeight="1" x14ac:dyDescent="0.25">
      <c r="A889" s="164" t="s">
        <v>1295</v>
      </c>
      <c r="B889" s="179" t="s">
        <v>1296</v>
      </c>
      <c r="C889" s="180"/>
      <c r="D889" s="30" t="s">
        <v>89</v>
      </c>
      <c r="E889" s="153">
        <v>104470.21</v>
      </c>
      <c r="F889" s="40">
        <v>104366</v>
      </c>
      <c r="G889" s="49"/>
      <c r="H889" s="141"/>
    </row>
    <row r="890" spans="1:8" ht="8.65" hidden="1" customHeight="1" x14ac:dyDescent="0.25">
      <c r="A890" s="163">
        <v>13.3</v>
      </c>
      <c r="B890" s="183" t="s">
        <v>1297</v>
      </c>
      <c r="C890" s="184"/>
      <c r="D890" s="30"/>
      <c r="E890" s="154"/>
      <c r="F890" s="41"/>
      <c r="G890" s="49"/>
      <c r="H890" s="141"/>
    </row>
    <row r="891" spans="1:8" ht="8.65" hidden="1" customHeight="1" x14ac:dyDescent="0.25">
      <c r="A891" s="164" t="s">
        <v>1298</v>
      </c>
      <c r="B891" s="179" t="s">
        <v>1299</v>
      </c>
      <c r="C891" s="180"/>
      <c r="D891" s="30" t="s">
        <v>11</v>
      </c>
      <c r="E891" s="153">
        <v>705230.46</v>
      </c>
      <c r="F891" s="40">
        <v>704525</v>
      </c>
      <c r="G891" s="49"/>
      <c r="H891" s="141"/>
    </row>
    <row r="892" spans="1:8" ht="17.45" hidden="1" customHeight="1" x14ac:dyDescent="0.25">
      <c r="A892" s="164" t="s">
        <v>1300</v>
      </c>
      <c r="B892" s="179" t="s">
        <v>1884</v>
      </c>
      <c r="C892" s="180"/>
      <c r="D892" s="30" t="s">
        <v>89</v>
      </c>
      <c r="E892" s="153">
        <v>25011.13</v>
      </c>
      <c r="F892" s="40">
        <v>24986</v>
      </c>
      <c r="G892" s="49"/>
      <c r="H892" s="141"/>
    </row>
    <row r="893" spans="1:8" ht="17.45" hidden="1" customHeight="1" x14ac:dyDescent="0.25">
      <c r="A893" s="164" t="s">
        <v>1301</v>
      </c>
      <c r="B893" s="179" t="s">
        <v>1885</v>
      </c>
      <c r="C893" s="180"/>
      <c r="D893" s="30" t="s">
        <v>89</v>
      </c>
      <c r="E893" s="153">
        <v>65220.74</v>
      </c>
      <c r="F893" s="40">
        <v>65156</v>
      </c>
      <c r="G893" s="49"/>
      <c r="H893" s="141"/>
    </row>
    <row r="894" spans="1:8" ht="8.65" hidden="1" customHeight="1" x14ac:dyDescent="0.25">
      <c r="A894" s="162">
        <v>14</v>
      </c>
      <c r="B894" s="181" t="s">
        <v>1302</v>
      </c>
      <c r="C894" s="182"/>
      <c r="D894" s="30"/>
      <c r="E894" s="156"/>
      <c r="F894" s="43"/>
      <c r="G894" s="49"/>
      <c r="H894" s="141"/>
    </row>
    <row r="895" spans="1:8" ht="8.65" hidden="1" customHeight="1" x14ac:dyDescent="0.25">
      <c r="A895" s="163">
        <v>14.1</v>
      </c>
      <c r="B895" s="183" t="s">
        <v>1303</v>
      </c>
      <c r="C895" s="184"/>
      <c r="D895" s="30"/>
      <c r="E895" s="154"/>
      <c r="F895" s="41"/>
      <c r="G895" s="49"/>
      <c r="H895" s="141"/>
    </row>
    <row r="896" spans="1:8" ht="35.1" hidden="1" customHeight="1" x14ac:dyDescent="0.25">
      <c r="A896" s="165" t="s">
        <v>2194</v>
      </c>
      <c r="B896" s="179" t="s">
        <v>1996</v>
      </c>
      <c r="C896" s="180"/>
      <c r="D896" s="30" t="s">
        <v>789</v>
      </c>
      <c r="E896" s="155">
        <v>155740.69</v>
      </c>
      <c r="F896" s="42">
        <v>155585</v>
      </c>
      <c r="G896" s="49"/>
      <c r="H896" s="141"/>
    </row>
    <row r="897" spans="1:8" ht="43.5" hidden="1" customHeight="1" x14ac:dyDescent="0.25">
      <c r="A897" s="165" t="s">
        <v>2195</v>
      </c>
      <c r="B897" s="179" t="s">
        <v>1886</v>
      </c>
      <c r="C897" s="180"/>
      <c r="D897" s="30" t="s">
        <v>789</v>
      </c>
      <c r="E897" s="155">
        <v>151714.25</v>
      </c>
      <c r="F897" s="42">
        <v>151563</v>
      </c>
      <c r="G897" s="49"/>
      <c r="H897" s="141"/>
    </row>
    <row r="898" spans="1:8" ht="14.25" hidden="1" customHeight="1" x14ac:dyDescent="0.25">
      <c r="A898" s="164" t="s">
        <v>1304</v>
      </c>
      <c r="B898" s="179" t="s">
        <v>1305</v>
      </c>
      <c r="C898" s="180"/>
      <c r="D898" s="30" t="s">
        <v>4</v>
      </c>
      <c r="E898" s="153">
        <v>137609.60000000001</v>
      </c>
      <c r="F898" s="40">
        <v>137472</v>
      </c>
      <c r="G898" s="49"/>
      <c r="H898" s="141"/>
    </row>
    <row r="899" spans="1:8" ht="48.75" hidden="1" customHeight="1" x14ac:dyDescent="0.25">
      <c r="A899" s="165" t="s">
        <v>2196</v>
      </c>
      <c r="B899" s="179" t="s">
        <v>1997</v>
      </c>
      <c r="C899" s="180"/>
      <c r="D899" s="30" t="s">
        <v>789</v>
      </c>
      <c r="E899" s="155">
        <v>77440.31</v>
      </c>
      <c r="F899" s="42">
        <v>77363</v>
      </c>
      <c r="G899" s="49"/>
      <c r="H899" s="141"/>
    </row>
    <row r="900" spans="1:8" ht="9.6" hidden="1" customHeight="1" x14ac:dyDescent="0.25">
      <c r="A900" s="166"/>
      <c r="B900" s="28"/>
      <c r="C900" s="28"/>
      <c r="D900" s="30"/>
      <c r="E900" s="20"/>
      <c r="F900" s="20"/>
      <c r="G900" s="49"/>
      <c r="H900" s="141"/>
    </row>
    <row r="901" spans="1:8" ht="6.95" hidden="1" customHeight="1" x14ac:dyDescent="0.25">
      <c r="A901" s="167" t="s">
        <v>1</v>
      </c>
      <c r="B901" s="29"/>
      <c r="C901" s="29"/>
      <c r="D901" s="30"/>
      <c r="E901" s="21"/>
      <c r="F901" s="22"/>
      <c r="G901" s="49"/>
      <c r="H901" s="141"/>
    </row>
    <row r="902" spans="1:8" ht="10.15" hidden="1" customHeight="1" x14ac:dyDescent="0.25">
      <c r="A902" s="168" t="s">
        <v>2</v>
      </c>
      <c r="B902" s="185" t="s">
        <v>3</v>
      </c>
      <c r="C902" s="186"/>
      <c r="D902" s="30" t="s">
        <v>4</v>
      </c>
      <c r="E902" s="152" t="s">
        <v>5</v>
      </c>
      <c r="F902" s="39" t="s">
        <v>6</v>
      </c>
      <c r="G902" s="49"/>
      <c r="H902" s="141"/>
    </row>
    <row r="903" spans="1:8" ht="39.950000000000003" hidden="1" customHeight="1" x14ac:dyDescent="0.25">
      <c r="A903" s="165" t="s">
        <v>2197</v>
      </c>
      <c r="B903" s="179" t="s">
        <v>1887</v>
      </c>
      <c r="C903" s="180"/>
      <c r="D903" s="30" t="s">
        <v>789</v>
      </c>
      <c r="E903" s="155">
        <v>60916.38</v>
      </c>
      <c r="F903" s="42">
        <v>60855</v>
      </c>
      <c r="G903" s="49"/>
      <c r="H903" s="141"/>
    </row>
    <row r="904" spans="1:8" ht="39.950000000000003" hidden="1" customHeight="1" x14ac:dyDescent="0.25">
      <c r="A904" s="165" t="s">
        <v>2198</v>
      </c>
      <c r="B904" s="179" t="s">
        <v>1888</v>
      </c>
      <c r="C904" s="180"/>
      <c r="D904" s="30" t="s">
        <v>789</v>
      </c>
      <c r="E904" s="155">
        <v>299279.05</v>
      </c>
      <c r="F904" s="42">
        <v>298980</v>
      </c>
      <c r="G904" s="49"/>
      <c r="H904" s="141"/>
    </row>
    <row r="905" spans="1:8" ht="39.950000000000003" hidden="1" customHeight="1" x14ac:dyDescent="0.25">
      <c r="A905" s="165" t="s">
        <v>2199</v>
      </c>
      <c r="B905" s="179" t="s">
        <v>1889</v>
      </c>
      <c r="C905" s="180"/>
      <c r="D905" s="30" t="s">
        <v>789</v>
      </c>
      <c r="E905" s="155">
        <v>675391.29</v>
      </c>
      <c r="F905" s="42">
        <v>674716</v>
      </c>
      <c r="G905" s="49"/>
      <c r="H905" s="141"/>
    </row>
    <row r="906" spans="1:8" ht="39.950000000000003" hidden="1" customHeight="1" x14ac:dyDescent="0.25">
      <c r="A906" s="165" t="s">
        <v>2200</v>
      </c>
      <c r="B906" s="179" t="s">
        <v>1890</v>
      </c>
      <c r="C906" s="180"/>
      <c r="D906" s="30" t="s">
        <v>789</v>
      </c>
      <c r="E906" s="155">
        <v>2138486.88</v>
      </c>
      <c r="F906" s="42">
        <v>2136348</v>
      </c>
      <c r="G906" s="49"/>
      <c r="H906" s="141"/>
    </row>
    <row r="907" spans="1:8" ht="39.950000000000003" hidden="1" customHeight="1" x14ac:dyDescent="0.25">
      <c r="A907" s="165" t="s">
        <v>2201</v>
      </c>
      <c r="B907" s="179" t="s">
        <v>1891</v>
      </c>
      <c r="C907" s="180"/>
      <c r="D907" s="30" t="s">
        <v>789</v>
      </c>
      <c r="E907" s="155">
        <v>291512.43</v>
      </c>
      <c r="F907" s="42">
        <v>291221</v>
      </c>
      <c r="G907" s="49"/>
      <c r="H907" s="141"/>
    </row>
    <row r="908" spans="1:8" ht="35.1" hidden="1" customHeight="1" x14ac:dyDescent="0.25">
      <c r="A908" s="165" t="s">
        <v>2202</v>
      </c>
      <c r="B908" s="179" t="s">
        <v>1998</v>
      </c>
      <c r="C908" s="180"/>
      <c r="D908" s="30" t="s">
        <v>789</v>
      </c>
      <c r="E908" s="155">
        <v>1322104.55</v>
      </c>
      <c r="F908" s="42">
        <v>1320782</v>
      </c>
      <c r="G908" s="49"/>
      <c r="H908" s="141"/>
    </row>
    <row r="909" spans="1:8" ht="39.950000000000003" hidden="1" customHeight="1" x14ac:dyDescent="0.25">
      <c r="A909" s="165" t="s">
        <v>2203</v>
      </c>
      <c r="B909" s="179" t="s">
        <v>1999</v>
      </c>
      <c r="C909" s="180"/>
      <c r="D909" s="30" t="s">
        <v>789</v>
      </c>
      <c r="E909" s="155">
        <v>1469338.55</v>
      </c>
      <c r="F909" s="42">
        <v>1467869</v>
      </c>
      <c r="G909" s="49"/>
      <c r="H909" s="141"/>
    </row>
    <row r="910" spans="1:8" ht="39.950000000000003" hidden="1" customHeight="1" x14ac:dyDescent="0.25">
      <c r="A910" s="165" t="s">
        <v>2204</v>
      </c>
      <c r="B910" s="179" t="s">
        <v>2000</v>
      </c>
      <c r="C910" s="180"/>
      <c r="D910" s="30" t="s">
        <v>789</v>
      </c>
      <c r="E910" s="155">
        <v>133952.74</v>
      </c>
      <c r="F910" s="42">
        <v>133819</v>
      </c>
      <c r="G910" s="49"/>
      <c r="H910" s="141"/>
    </row>
    <row r="911" spans="1:8" ht="39.950000000000003" hidden="1" customHeight="1" x14ac:dyDescent="0.25">
      <c r="A911" s="165" t="s">
        <v>2205</v>
      </c>
      <c r="B911" s="179" t="s">
        <v>2001</v>
      </c>
      <c r="C911" s="180"/>
      <c r="D911" s="30" t="s">
        <v>789</v>
      </c>
      <c r="E911" s="155">
        <v>137306</v>
      </c>
      <c r="F911" s="42">
        <v>137169</v>
      </c>
      <c r="G911" s="49"/>
      <c r="H911" s="141"/>
    </row>
    <row r="912" spans="1:8" ht="39.950000000000003" hidden="1" customHeight="1" x14ac:dyDescent="0.25">
      <c r="A912" s="165" t="s">
        <v>2206</v>
      </c>
      <c r="B912" s="179" t="s">
        <v>2002</v>
      </c>
      <c r="C912" s="180"/>
      <c r="D912" s="30" t="s">
        <v>789</v>
      </c>
      <c r="E912" s="155">
        <v>1176874.27</v>
      </c>
      <c r="F912" s="42">
        <v>1175697</v>
      </c>
      <c r="G912" s="49"/>
      <c r="H912" s="141"/>
    </row>
    <row r="913" spans="1:8" ht="39.950000000000003" hidden="1" customHeight="1" x14ac:dyDescent="0.25">
      <c r="A913" s="165" t="s">
        <v>2207</v>
      </c>
      <c r="B913" s="179" t="s">
        <v>1892</v>
      </c>
      <c r="C913" s="180"/>
      <c r="D913" s="30" t="s">
        <v>789</v>
      </c>
      <c r="E913" s="155">
        <v>218095.49</v>
      </c>
      <c r="F913" s="42">
        <v>217877</v>
      </c>
      <c r="G913" s="49"/>
      <c r="H913" s="141"/>
    </row>
    <row r="914" spans="1:8" ht="39.950000000000003" hidden="1" customHeight="1" x14ac:dyDescent="0.25">
      <c r="A914" s="165" t="s">
        <v>2208</v>
      </c>
      <c r="B914" s="179" t="s">
        <v>2003</v>
      </c>
      <c r="C914" s="180"/>
      <c r="D914" s="30" t="s">
        <v>789</v>
      </c>
      <c r="E914" s="155">
        <v>70153.72</v>
      </c>
      <c r="F914" s="42">
        <v>70084</v>
      </c>
      <c r="G914" s="49"/>
      <c r="H914" s="141"/>
    </row>
    <row r="915" spans="1:8" ht="39.950000000000003" hidden="1" customHeight="1" x14ac:dyDescent="0.25">
      <c r="A915" s="165" t="s">
        <v>2209</v>
      </c>
      <c r="B915" s="179" t="s">
        <v>2004</v>
      </c>
      <c r="C915" s="180"/>
      <c r="D915" s="30" t="s">
        <v>789</v>
      </c>
      <c r="E915" s="155">
        <v>157393.79</v>
      </c>
      <c r="F915" s="42">
        <v>157236</v>
      </c>
      <c r="G915" s="49"/>
      <c r="H915" s="141"/>
    </row>
    <row r="916" spans="1:8" ht="44.25" hidden="1" customHeight="1" x14ac:dyDescent="0.25">
      <c r="A916" s="165" t="s">
        <v>2210</v>
      </c>
      <c r="B916" s="179" t="s">
        <v>1893</v>
      </c>
      <c r="C916" s="180"/>
      <c r="D916" s="30" t="s">
        <v>789</v>
      </c>
      <c r="E916" s="155">
        <v>179815.66</v>
      </c>
      <c r="F916" s="42">
        <v>179636</v>
      </c>
      <c r="G916" s="49"/>
      <c r="H916" s="141"/>
    </row>
    <row r="917" spans="1:8" ht="45" hidden="1" customHeight="1" x14ac:dyDescent="0.25">
      <c r="A917" s="165" t="s">
        <v>2211</v>
      </c>
      <c r="B917" s="179" t="s">
        <v>1894</v>
      </c>
      <c r="C917" s="180"/>
      <c r="D917" s="30" t="s">
        <v>789</v>
      </c>
      <c r="E917" s="155">
        <v>105861.43</v>
      </c>
      <c r="F917" s="42">
        <v>105756</v>
      </c>
      <c r="G917" s="49"/>
      <c r="H917" s="141"/>
    </row>
    <row r="918" spans="1:8" ht="26.1" hidden="1" customHeight="1" x14ac:dyDescent="0.25">
      <c r="A918" s="165" t="s">
        <v>2212</v>
      </c>
      <c r="B918" s="179" t="s">
        <v>1895</v>
      </c>
      <c r="C918" s="180"/>
      <c r="D918" s="30" t="s">
        <v>789</v>
      </c>
      <c r="E918" s="155">
        <v>135647.38</v>
      </c>
      <c r="F918" s="42">
        <v>135512</v>
      </c>
      <c r="G918" s="49"/>
      <c r="H918" s="141"/>
    </row>
    <row r="919" spans="1:8" ht="26.1" hidden="1" customHeight="1" x14ac:dyDescent="0.25">
      <c r="A919" s="165" t="s">
        <v>2213</v>
      </c>
      <c r="B919" s="179" t="s">
        <v>1896</v>
      </c>
      <c r="C919" s="180"/>
      <c r="D919" s="30" t="s">
        <v>789</v>
      </c>
      <c r="E919" s="155">
        <v>185339.61</v>
      </c>
      <c r="F919" s="42">
        <v>185154</v>
      </c>
      <c r="G919" s="49"/>
      <c r="H919" s="141"/>
    </row>
    <row r="920" spans="1:8" ht="30.75" hidden="1" customHeight="1" x14ac:dyDescent="0.25">
      <c r="A920" s="165" t="s">
        <v>2214</v>
      </c>
      <c r="B920" s="179" t="s">
        <v>2005</v>
      </c>
      <c r="C920" s="180"/>
      <c r="D920" s="30" t="s">
        <v>789</v>
      </c>
      <c r="E920" s="155">
        <v>258634.67</v>
      </c>
      <c r="F920" s="42">
        <v>258376</v>
      </c>
      <c r="G920" s="49"/>
      <c r="H920" s="141"/>
    </row>
    <row r="921" spans="1:8" ht="8.65" hidden="1" customHeight="1" x14ac:dyDescent="0.25">
      <c r="A921" s="164" t="s">
        <v>1306</v>
      </c>
      <c r="B921" s="179" t="s">
        <v>1307</v>
      </c>
      <c r="C921" s="180"/>
      <c r="D921" s="30" t="s">
        <v>4</v>
      </c>
      <c r="E921" s="153">
        <v>203457.35</v>
      </c>
      <c r="F921" s="40">
        <v>203254</v>
      </c>
      <c r="G921" s="49"/>
      <c r="H921" s="141"/>
    </row>
    <row r="922" spans="1:8" ht="8.65" hidden="1" customHeight="1" x14ac:dyDescent="0.25">
      <c r="A922" s="163">
        <v>14.2</v>
      </c>
      <c r="B922" s="183" t="s">
        <v>1308</v>
      </c>
      <c r="C922" s="184"/>
      <c r="D922" s="30"/>
      <c r="E922" s="154"/>
      <c r="F922" s="41"/>
      <c r="G922" s="49"/>
      <c r="H922" s="141"/>
    </row>
    <row r="923" spans="1:8" ht="8.65" hidden="1" customHeight="1" x14ac:dyDescent="0.25">
      <c r="A923" s="164" t="s">
        <v>1309</v>
      </c>
      <c r="B923" s="179" t="s">
        <v>1310</v>
      </c>
      <c r="C923" s="180"/>
      <c r="D923" s="30" t="s">
        <v>4</v>
      </c>
      <c r="E923" s="153">
        <v>152685.10999999999</v>
      </c>
      <c r="F923" s="40">
        <v>152532</v>
      </c>
      <c r="G923" s="49"/>
      <c r="H923" s="141"/>
    </row>
    <row r="924" spans="1:8" ht="41.25" hidden="1" customHeight="1" x14ac:dyDescent="0.25">
      <c r="A924" s="165" t="s">
        <v>2215</v>
      </c>
      <c r="B924" s="179" t="s">
        <v>1897</v>
      </c>
      <c r="C924" s="180"/>
      <c r="D924" s="30" t="s">
        <v>789</v>
      </c>
      <c r="E924" s="155">
        <v>207803.02</v>
      </c>
      <c r="F924" s="42">
        <v>207595</v>
      </c>
      <c r="G924" s="49"/>
      <c r="H924" s="141"/>
    </row>
    <row r="925" spans="1:8" ht="17.45" hidden="1" customHeight="1" x14ac:dyDescent="0.25">
      <c r="A925" s="164" t="s">
        <v>1311</v>
      </c>
      <c r="B925" s="179" t="s">
        <v>1898</v>
      </c>
      <c r="C925" s="180"/>
      <c r="D925" s="30" t="s">
        <v>4</v>
      </c>
      <c r="E925" s="153">
        <v>3414028.37</v>
      </c>
      <c r="F925" s="40">
        <v>3410614</v>
      </c>
      <c r="G925" s="49"/>
      <c r="H925" s="141"/>
    </row>
    <row r="926" spans="1:8" ht="17.45" hidden="1" customHeight="1" x14ac:dyDescent="0.25">
      <c r="A926" s="164" t="s">
        <v>1312</v>
      </c>
      <c r="B926" s="179" t="s">
        <v>1899</v>
      </c>
      <c r="C926" s="180"/>
      <c r="D926" s="30" t="s">
        <v>4</v>
      </c>
      <c r="E926" s="153">
        <v>89655.48</v>
      </c>
      <c r="F926" s="40">
        <v>89566</v>
      </c>
      <c r="G926" s="49"/>
      <c r="H926" s="141"/>
    </row>
    <row r="927" spans="1:8" ht="50.25" hidden="1" customHeight="1" x14ac:dyDescent="0.25">
      <c r="A927" s="165" t="s">
        <v>2216</v>
      </c>
      <c r="B927" s="179" t="s">
        <v>2006</v>
      </c>
      <c r="C927" s="180"/>
      <c r="D927" s="30" t="s">
        <v>789</v>
      </c>
      <c r="E927" s="155">
        <v>92530.9</v>
      </c>
      <c r="F927" s="42">
        <v>92438</v>
      </c>
      <c r="G927" s="49"/>
      <c r="H927" s="141"/>
    </row>
    <row r="928" spans="1:8" ht="8.65" hidden="1" customHeight="1" x14ac:dyDescent="0.25">
      <c r="A928" s="164" t="s">
        <v>1313</v>
      </c>
      <c r="B928" s="179" t="s">
        <v>1314</v>
      </c>
      <c r="C928" s="180"/>
      <c r="D928" s="30" t="s">
        <v>4</v>
      </c>
      <c r="E928" s="153">
        <v>149902.65</v>
      </c>
      <c r="F928" s="40">
        <v>149753</v>
      </c>
      <c r="G928" s="49"/>
      <c r="H928" s="141"/>
    </row>
    <row r="929" spans="1:8" ht="8.65" hidden="1" customHeight="1" x14ac:dyDescent="0.25">
      <c r="A929" s="164" t="s">
        <v>1315</v>
      </c>
      <c r="B929" s="179" t="s">
        <v>1316</v>
      </c>
      <c r="C929" s="180"/>
      <c r="D929" s="30" t="s">
        <v>4</v>
      </c>
      <c r="E929" s="153">
        <v>96274.94</v>
      </c>
      <c r="F929" s="40">
        <v>96179</v>
      </c>
      <c r="G929" s="49"/>
      <c r="H929" s="141"/>
    </row>
    <row r="930" spans="1:8" ht="8.65" hidden="1" customHeight="1" x14ac:dyDescent="0.25">
      <c r="A930" s="162">
        <v>15</v>
      </c>
      <c r="B930" s="181" t="s">
        <v>1317</v>
      </c>
      <c r="C930" s="182"/>
      <c r="D930" s="30"/>
      <c r="E930" s="156"/>
      <c r="F930" s="43"/>
      <c r="G930" s="49"/>
      <c r="H930" s="141"/>
    </row>
    <row r="931" spans="1:8" ht="8.65" hidden="1" customHeight="1" x14ac:dyDescent="0.25">
      <c r="A931" s="163">
        <v>15.1</v>
      </c>
      <c r="B931" s="183" t="s">
        <v>1318</v>
      </c>
      <c r="C931" s="184"/>
      <c r="D931" s="30"/>
      <c r="E931" s="154"/>
      <c r="F931" s="41"/>
      <c r="G931" s="49"/>
      <c r="H931" s="141"/>
    </row>
    <row r="932" spans="1:8" ht="8.65" hidden="1" customHeight="1" x14ac:dyDescent="0.25">
      <c r="A932" s="164" t="s">
        <v>1319</v>
      </c>
      <c r="B932" s="179" t="s">
        <v>1320</v>
      </c>
      <c r="C932" s="180"/>
      <c r="D932" s="30" t="s">
        <v>4</v>
      </c>
      <c r="E932" s="153">
        <v>100821.82</v>
      </c>
      <c r="F932" s="40">
        <v>100721</v>
      </c>
      <c r="G932" s="49"/>
      <c r="H932" s="141"/>
    </row>
    <row r="933" spans="1:8" ht="17.45" hidden="1" customHeight="1" x14ac:dyDescent="0.25">
      <c r="A933" s="164" t="s">
        <v>1321</v>
      </c>
      <c r="B933" s="179" t="s">
        <v>1900</v>
      </c>
      <c r="C933" s="180"/>
      <c r="D933" s="30" t="s">
        <v>4</v>
      </c>
      <c r="E933" s="153">
        <v>336524.68</v>
      </c>
      <c r="F933" s="40">
        <v>336188</v>
      </c>
      <c r="G933" s="49"/>
      <c r="H933" s="141"/>
    </row>
    <row r="934" spans="1:8" ht="17.45" hidden="1" customHeight="1" x14ac:dyDescent="0.25">
      <c r="A934" s="164" t="s">
        <v>1322</v>
      </c>
      <c r="B934" s="179" t="s">
        <v>1901</v>
      </c>
      <c r="C934" s="180"/>
      <c r="D934" s="30" t="s">
        <v>4</v>
      </c>
      <c r="E934" s="153">
        <v>733183.46</v>
      </c>
      <c r="F934" s="40">
        <v>732450</v>
      </c>
      <c r="G934" s="49"/>
      <c r="H934" s="141"/>
    </row>
    <row r="935" spans="1:8" ht="17.45" hidden="1" customHeight="1" x14ac:dyDescent="0.25">
      <c r="A935" s="164" t="s">
        <v>1323</v>
      </c>
      <c r="B935" s="179" t="s">
        <v>1902</v>
      </c>
      <c r="C935" s="180"/>
      <c r="D935" s="30" t="s">
        <v>4</v>
      </c>
      <c r="E935" s="153">
        <v>599634.56000000006</v>
      </c>
      <c r="F935" s="40">
        <v>599035</v>
      </c>
      <c r="G935" s="49"/>
      <c r="H935" s="141"/>
    </row>
    <row r="936" spans="1:8" ht="17.45" hidden="1" customHeight="1" x14ac:dyDescent="0.25">
      <c r="A936" s="164" t="s">
        <v>1324</v>
      </c>
      <c r="B936" s="179" t="s">
        <v>1903</v>
      </c>
      <c r="C936" s="180"/>
      <c r="D936" s="30" t="s">
        <v>4</v>
      </c>
      <c r="E936" s="153">
        <v>482261.36</v>
      </c>
      <c r="F936" s="40">
        <v>481779</v>
      </c>
      <c r="G936" s="49"/>
      <c r="H936" s="141"/>
    </row>
    <row r="937" spans="1:8" ht="30.75" hidden="1" customHeight="1" x14ac:dyDescent="0.25">
      <c r="A937" s="165" t="s">
        <v>2217</v>
      </c>
      <c r="B937" s="179" t="s">
        <v>1904</v>
      </c>
      <c r="C937" s="180"/>
      <c r="D937" s="30" t="s">
        <v>789</v>
      </c>
      <c r="E937" s="155">
        <v>997793.35</v>
      </c>
      <c r="F937" s="42">
        <v>996796</v>
      </c>
      <c r="G937" s="49"/>
      <c r="H937" s="141"/>
    </row>
    <row r="938" spans="1:8" ht="17.45" hidden="1" customHeight="1" x14ac:dyDescent="0.25">
      <c r="A938" s="164" t="s">
        <v>1325</v>
      </c>
      <c r="B938" s="179" t="s">
        <v>1905</v>
      </c>
      <c r="C938" s="180"/>
      <c r="D938" s="30" t="s">
        <v>4</v>
      </c>
      <c r="E938" s="153">
        <v>618486.65</v>
      </c>
      <c r="F938" s="40">
        <v>617868</v>
      </c>
      <c r="G938" s="49"/>
      <c r="H938" s="141"/>
    </row>
    <row r="939" spans="1:8" ht="8.65" hidden="1" customHeight="1" x14ac:dyDescent="0.25">
      <c r="A939" s="164" t="s">
        <v>1326</v>
      </c>
      <c r="B939" s="179" t="s">
        <v>1327</v>
      </c>
      <c r="C939" s="180"/>
      <c r="D939" s="30" t="s">
        <v>4</v>
      </c>
      <c r="E939" s="153">
        <v>575132.56000000006</v>
      </c>
      <c r="F939" s="40">
        <v>574557</v>
      </c>
      <c r="G939" s="49"/>
      <c r="H939" s="141"/>
    </row>
    <row r="940" spans="1:8" ht="32.25" hidden="1" customHeight="1" x14ac:dyDescent="0.25">
      <c r="A940" s="165" t="s">
        <v>2218</v>
      </c>
      <c r="B940" s="179" t="s">
        <v>1906</v>
      </c>
      <c r="C940" s="180"/>
      <c r="D940" s="30" t="s">
        <v>789</v>
      </c>
      <c r="E940" s="155">
        <v>991266.72</v>
      </c>
      <c r="F940" s="42">
        <v>990275</v>
      </c>
      <c r="G940" s="49"/>
      <c r="H940" s="141"/>
    </row>
    <row r="941" spans="1:8" ht="8.65" hidden="1" customHeight="1" x14ac:dyDescent="0.25">
      <c r="A941" s="164" t="s">
        <v>1328</v>
      </c>
      <c r="B941" s="179" t="s">
        <v>1329</v>
      </c>
      <c r="C941" s="180"/>
      <c r="D941" s="30" t="s">
        <v>4</v>
      </c>
      <c r="E941" s="153">
        <v>408483.69</v>
      </c>
      <c r="F941" s="40">
        <v>408075</v>
      </c>
      <c r="G941" s="49"/>
      <c r="H941" s="141"/>
    </row>
    <row r="942" spans="1:8" ht="8.65" hidden="1" customHeight="1" x14ac:dyDescent="0.25">
      <c r="A942" s="164" t="s">
        <v>1330</v>
      </c>
      <c r="B942" s="179" t="s">
        <v>1331</v>
      </c>
      <c r="C942" s="180"/>
      <c r="D942" s="30" t="s">
        <v>4</v>
      </c>
      <c r="E942" s="153">
        <v>408483.69</v>
      </c>
      <c r="F942" s="40">
        <v>408075</v>
      </c>
      <c r="G942" s="49"/>
      <c r="H942" s="141"/>
    </row>
    <row r="943" spans="1:8" ht="17.45" hidden="1" customHeight="1" x14ac:dyDescent="0.25">
      <c r="A943" s="164" t="s">
        <v>1332</v>
      </c>
      <c r="B943" s="179" t="s">
        <v>1907</v>
      </c>
      <c r="C943" s="180"/>
      <c r="D943" s="30" t="s">
        <v>4</v>
      </c>
      <c r="E943" s="153">
        <v>373780.74</v>
      </c>
      <c r="F943" s="40">
        <v>373407</v>
      </c>
      <c r="G943" s="49"/>
      <c r="H943" s="141"/>
    </row>
    <row r="944" spans="1:8" ht="17.45" hidden="1" customHeight="1" x14ac:dyDescent="0.25">
      <c r="A944" s="164" t="s">
        <v>1333</v>
      </c>
      <c r="B944" s="179" t="s">
        <v>1908</v>
      </c>
      <c r="C944" s="180"/>
      <c r="D944" s="30" t="s">
        <v>4</v>
      </c>
      <c r="E944" s="153">
        <v>294366.32</v>
      </c>
      <c r="F944" s="40">
        <v>294072</v>
      </c>
      <c r="G944" s="49"/>
      <c r="H944" s="141"/>
    </row>
    <row r="945" spans="1:8" ht="8.65" hidden="1" customHeight="1" x14ac:dyDescent="0.25">
      <c r="A945" s="164" t="s">
        <v>1334</v>
      </c>
      <c r="B945" s="179" t="s">
        <v>1335</v>
      </c>
      <c r="C945" s="180"/>
      <c r="D945" s="30" t="s">
        <v>4</v>
      </c>
      <c r="E945" s="153">
        <v>196929.51</v>
      </c>
      <c r="F945" s="40">
        <v>196733</v>
      </c>
      <c r="G945" s="49"/>
      <c r="H945" s="141"/>
    </row>
    <row r="946" spans="1:8" ht="17.45" hidden="1" customHeight="1" x14ac:dyDescent="0.25">
      <c r="A946" s="164" t="s">
        <v>1336</v>
      </c>
      <c r="B946" s="179" t="s">
        <v>1909</v>
      </c>
      <c r="C946" s="180"/>
      <c r="D946" s="30" t="s">
        <v>4</v>
      </c>
      <c r="E946" s="153">
        <v>218455.57</v>
      </c>
      <c r="F946" s="40">
        <v>218237</v>
      </c>
      <c r="G946" s="49"/>
      <c r="H946" s="141"/>
    </row>
    <row r="947" spans="1:8" ht="8.65" hidden="1" customHeight="1" x14ac:dyDescent="0.25">
      <c r="A947" s="164" t="s">
        <v>1337</v>
      </c>
      <c r="B947" s="179" t="s">
        <v>1338</v>
      </c>
      <c r="C947" s="180"/>
      <c r="D947" s="30" t="s">
        <v>4</v>
      </c>
      <c r="E947" s="153">
        <v>72811.199999999997</v>
      </c>
      <c r="F947" s="40">
        <v>72738</v>
      </c>
      <c r="G947" s="49"/>
      <c r="H947" s="141"/>
    </row>
    <row r="948" spans="1:8" ht="17.45" hidden="1" customHeight="1" x14ac:dyDescent="0.25">
      <c r="A948" s="164" t="s">
        <v>1339</v>
      </c>
      <c r="B948" s="179" t="s">
        <v>1910</v>
      </c>
      <c r="C948" s="180"/>
      <c r="D948" s="30" t="s">
        <v>4</v>
      </c>
      <c r="E948" s="153">
        <v>348038.3</v>
      </c>
      <c r="F948" s="40">
        <v>347690</v>
      </c>
      <c r="G948" s="49"/>
      <c r="H948" s="141"/>
    </row>
    <row r="949" spans="1:8" ht="17.45" hidden="1" customHeight="1" x14ac:dyDescent="0.25">
      <c r="A949" s="164" t="s">
        <v>1340</v>
      </c>
      <c r="B949" s="179" t="s">
        <v>1911</v>
      </c>
      <c r="C949" s="180"/>
      <c r="D949" s="30" t="s">
        <v>4</v>
      </c>
      <c r="E949" s="153">
        <v>198097.54</v>
      </c>
      <c r="F949" s="40">
        <v>197899</v>
      </c>
      <c r="G949" s="49"/>
      <c r="H949" s="141"/>
    </row>
    <row r="950" spans="1:8" ht="8.65" hidden="1" customHeight="1" x14ac:dyDescent="0.25">
      <c r="A950" s="164" t="s">
        <v>1341</v>
      </c>
      <c r="B950" s="179" t="s">
        <v>1342</v>
      </c>
      <c r="C950" s="180"/>
      <c r="D950" s="30" t="s">
        <v>4</v>
      </c>
      <c r="E950" s="153">
        <v>1349837.39</v>
      </c>
      <c r="F950" s="40">
        <v>1348488</v>
      </c>
      <c r="G950" s="49"/>
      <c r="H950" s="141"/>
    </row>
    <row r="951" spans="1:8" ht="8.65" hidden="1" customHeight="1" x14ac:dyDescent="0.25">
      <c r="A951" s="163">
        <v>15.2</v>
      </c>
      <c r="B951" s="183" t="s">
        <v>1343</v>
      </c>
      <c r="C951" s="184"/>
      <c r="D951" s="30"/>
      <c r="E951" s="154"/>
      <c r="F951" s="41"/>
      <c r="G951" s="49"/>
      <c r="H951" s="141"/>
    </row>
    <row r="952" spans="1:8" ht="17.45" hidden="1" customHeight="1" x14ac:dyDescent="0.25">
      <c r="A952" s="164" t="s">
        <v>1344</v>
      </c>
      <c r="B952" s="179" t="s">
        <v>1912</v>
      </c>
      <c r="C952" s="180"/>
      <c r="D952" s="30" t="s">
        <v>1345</v>
      </c>
      <c r="E952" s="153">
        <v>185178.62</v>
      </c>
      <c r="F952" s="40">
        <v>184993</v>
      </c>
      <c r="G952" s="49"/>
      <c r="H952" s="141"/>
    </row>
    <row r="953" spans="1:8" ht="9.6" hidden="1" customHeight="1" x14ac:dyDescent="0.25">
      <c r="A953" s="166"/>
      <c r="B953" s="28"/>
      <c r="C953" s="28"/>
      <c r="D953" s="30"/>
      <c r="E953" s="20"/>
      <c r="F953" s="20"/>
      <c r="G953" s="49"/>
      <c r="H953" s="141"/>
    </row>
    <row r="954" spans="1:8" ht="6.95" hidden="1" customHeight="1" x14ac:dyDescent="0.25">
      <c r="A954" s="167" t="s">
        <v>1</v>
      </c>
      <c r="B954" s="29"/>
      <c r="C954" s="29"/>
      <c r="D954" s="30"/>
      <c r="E954" s="21"/>
      <c r="F954" s="22"/>
      <c r="G954" s="49"/>
      <c r="H954" s="141"/>
    </row>
    <row r="955" spans="1:8" ht="10.15" hidden="1" customHeight="1" x14ac:dyDescent="0.25">
      <c r="A955" s="168" t="s">
        <v>2</v>
      </c>
      <c r="B955" s="185" t="s">
        <v>3</v>
      </c>
      <c r="C955" s="186"/>
      <c r="D955" s="30" t="s">
        <v>4</v>
      </c>
      <c r="E955" s="152" t="s">
        <v>5</v>
      </c>
      <c r="F955" s="39" t="s">
        <v>6</v>
      </c>
      <c r="G955" s="49"/>
      <c r="H955" s="141"/>
    </row>
    <row r="956" spans="1:8" ht="18.399999999999999" hidden="1" customHeight="1" x14ac:dyDescent="0.25">
      <c r="A956" s="164" t="s">
        <v>1346</v>
      </c>
      <c r="B956" s="179" t="s">
        <v>1913</v>
      </c>
      <c r="C956" s="180"/>
      <c r="D956" s="30" t="s">
        <v>4</v>
      </c>
      <c r="E956" s="153">
        <v>292608.02</v>
      </c>
      <c r="F956" s="40">
        <v>292315</v>
      </c>
      <c r="G956" s="49"/>
      <c r="H956" s="141"/>
    </row>
    <row r="957" spans="1:8" ht="17.45" hidden="1" customHeight="1" x14ac:dyDescent="0.25">
      <c r="A957" s="164" t="s">
        <v>1347</v>
      </c>
      <c r="B957" s="179" t="s">
        <v>1914</v>
      </c>
      <c r="C957" s="180"/>
      <c r="D957" s="30" t="s">
        <v>4</v>
      </c>
      <c r="E957" s="153">
        <v>509278.88</v>
      </c>
      <c r="F957" s="40">
        <v>508770</v>
      </c>
      <c r="G957" s="49"/>
      <c r="H957" s="141"/>
    </row>
    <row r="958" spans="1:8" ht="17.45" hidden="1" customHeight="1" x14ac:dyDescent="0.25">
      <c r="A958" s="164" t="s">
        <v>1348</v>
      </c>
      <c r="B958" s="179" t="s">
        <v>1915</v>
      </c>
      <c r="C958" s="180"/>
      <c r="D958" s="30" t="s">
        <v>4</v>
      </c>
      <c r="E958" s="153">
        <v>151621.19</v>
      </c>
      <c r="F958" s="40">
        <v>151470</v>
      </c>
      <c r="G958" s="49"/>
      <c r="H958" s="141"/>
    </row>
    <row r="959" spans="1:8" ht="8.65" hidden="1" customHeight="1" x14ac:dyDescent="0.25">
      <c r="A959" s="164" t="s">
        <v>1349</v>
      </c>
      <c r="B959" s="179" t="s">
        <v>1350</v>
      </c>
      <c r="C959" s="180"/>
      <c r="D959" s="30" t="s">
        <v>4</v>
      </c>
      <c r="E959" s="153">
        <v>20121.060000000001</v>
      </c>
      <c r="F959" s="40">
        <v>20101</v>
      </c>
      <c r="G959" s="49"/>
      <c r="H959" s="141"/>
    </row>
    <row r="960" spans="1:8" ht="8.65" hidden="1" customHeight="1" x14ac:dyDescent="0.25">
      <c r="A960" s="164" t="s">
        <v>1351</v>
      </c>
      <c r="B960" s="179" t="s">
        <v>1352</v>
      </c>
      <c r="C960" s="180"/>
      <c r="D960" s="30" t="s">
        <v>4</v>
      </c>
      <c r="E960" s="153">
        <v>8621.33</v>
      </c>
      <c r="F960" s="40">
        <v>8613</v>
      </c>
      <c r="G960" s="49"/>
      <c r="H960" s="141"/>
    </row>
    <row r="961" spans="1:8" ht="8.65" hidden="1" customHeight="1" x14ac:dyDescent="0.25">
      <c r="A961" s="164" t="s">
        <v>1353</v>
      </c>
      <c r="B961" s="179" t="s">
        <v>1354</v>
      </c>
      <c r="C961" s="180"/>
      <c r="D961" s="30" t="s">
        <v>4</v>
      </c>
      <c r="E961" s="153">
        <v>8456.92</v>
      </c>
      <c r="F961" s="40">
        <v>8448</v>
      </c>
      <c r="G961" s="49"/>
      <c r="H961" s="141"/>
    </row>
    <row r="962" spans="1:8" ht="8.65" hidden="1" customHeight="1" x14ac:dyDescent="0.25">
      <c r="A962" s="164" t="s">
        <v>1355</v>
      </c>
      <c r="B962" s="179" t="s">
        <v>1356</v>
      </c>
      <c r="C962" s="180"/>
      <c r="D962" s="30" t="s">
        <v>4</v>
      </c>
      <c r="E962" s="153">
        <v>37252.559999999998</v>
      </c>
      <c r="F962" s="40">
        <v>37215</v>
      </c>
      <c r="G962" s="49"/>
      <c r="H962" s="141"/>
    </row>
    <row r="963" spans="1:8" ht="8.65" hidden="1" customHeight="1" x14ac:dyDescent="0.25">
      <c r="A963" s="164" t="s">
        <v>1357</v>
      </c>
      <c r="B963" s="179" t="s">
        <v>1358</v>
      </c>
      <c r="C963" s="180"/>
      <c r="D963" s="30" t="s">
        <v>4</v>
      </c>
      <c r="E963" s="153">
        <v>22478.44</v>
      </c>
      <c r="F963" s="40">
        <v>22456</v>
      </c>
      <c r="G963" s="49"/>
      <c r="H963" s="141"/>
    </row>
    <row r="964" spans="1:8" ht="8.65" hidden="1" customHeight="1" x14ac:dyDescent="0.25">
      <c r="A964" s="164" t="s">
        <v>1359</v>
      </c>
      <c r="B964" s="179" t="s">
        <v>1360</v>
      </c>
      <c r="C964" s="180"/>
      <c r="D964" s="30" t="s">
        <v>4</v>
      </c>
      <c r="E964" s="153">
        <v>16935.82</v>
      </c>
      <c r="F964" s="40">
        <v>16919</v>
      </c>
      <c r="G964" s="49"/>
      <c r="H964" s="141"/>
    </row>
    <row r="965" spans="1:8" ht="8.65" hidden="1" customHeight="1" x14ac:dyDescent="0.25">
      <c r="A965" s="164" t="s">
        <v>1361</v>
      </c>
      <c r="B965" s="179" t="s">
        <v>1362</v>
      </c>
      <c r="C965" s="180"/>
      <c r="D965" s="30" t="s">
        <v>4</v>
      </c>
      <c r="E965" s="153">
        <v>29006.37</v>
      </c>
      <c r="F965" s="40">
        <v>28977</v>
      </c>
      <c r="G965" s="49"/>
      <c r="H965" s="141"/>
    </row>
    <row r="966" spans="1:8" ht="8.65" hidden="1" customHeight="1" x14ac:dyDescent="0.25">
      <c r="A966" s="164" t="s">
        <v>1363</v>
      </c>
      <c r="B966" s="179" t="s">
        <v>1364</v>
      </c>
      <c r="C966" s="180"/>
      <c r="D966" s="30" t="s">
        <v>4</v>
      </c>
      <c r="E966" s="153">
        <v>22434.44</v>
      </c>
      <c r="F966" s="40">
        <v>22412</v>
      </c>
      <c r="G966" s="49"/>
      <c r="H966" s="141"/>
    </row>
    <row r="967" spans="1:8" ht="8.65" hidden="1" customHeight="1" x14ac:dyDescent="0.25">
      <c r="A967" s="164" t="s">
        <v>1365</v>
      </c>
      <c r="B967" s="179" t="s">
        <v>1366</v>
      </c>
      <c r="C967" s="180"/>
      <c r="D967" s="30" t="s">
        <v>4</v>
      </c>
      <c r="E967" s="153">
        <v>37751.589999999997</v>
      </c>
      <c r="F967" s="40">
        <v>37714</v>
      </c>
      <c r="G967" s="49"/>
      <c r="H967" s="141"/>
    </row>
    <row r="968" spans="1:8" ht="8.65" hidden="1" customHeight="1" x14ac:dyDescent="0.25">
      <c r="A968" s="163" t="s">
        <v>1367</v>
      </c>
      <c r="B968" s="183" t="s">
        <v>1368</v>
      </c>
      <c r="C968" s="184"/>
      <c r="D968" s="30"/>
      <c r="E968" s="154"/>
      <c r="F968" s="41"/>
      <c r="G968" s="49"/>
      <c r="H968" s="141"/>
    </row>
    <row r="969" spans="1:8" ht="8.65" hidden="1" customHeight="1" x14ac:dyDescent="0.25">
      <c r="A969" s="164" t="s">
        <v>1369</v>
      </c>
      <c r="B969" s="179" t="s">
        <v>1370</v>
      </c>
      <c r="C969" s="180"/>
      <c r="D969" s="30" t="s">
        <v>4</v>
      </c>
      <c r="E969" s="153">
        <v>21254.59</v>
      </c>
      <c r="F969" s="40">
        <v>21233</v>
      </c>
      <c r="G969" s="49"/>
      <c r="H969" s="141"/>
    </row>
    <row r="970" spans="1:8" ht="8.65" hidden="1" customHeight="1" x14ac:dyDescent="0.25">
      <c r="A970" s="164" t="s">
        <v>1371</v>
      </c>
      <c r="B970" s="179" t="s">
        <v>1372</v>
      </c>
      <c r="C970" s="180"/>
      <c r="D970" s="30" t="s">
        <v>4</v>
      </c>
      <c r="E970" s="153">
        <v>33508.080000000002</v>
      </c>
      <c r="F970" s="40">
        <v>33475</v>
      </c>
      <c r="G970" s="49"/>
      <c r="H970" s="141"/>
    </row>
    <row r="971" spans="1:8" ht="17.45" hidden="1" customHeight="1" x14ac:dyDescent="0.25">
      <c r="A971" s="164" t="s">
        <v>1373</v>
      </c>
      <c r="B971" s="179" t="s">
        <v>1916</v>
      </c>
      <c r="C971" s="180"/>
      <c r="D971" s="30" t="s">
        <v>4</v>
      </c>
      <c r="E971" s="153">
        <v>676931.61</v>
      </c>
      <c r="F971" s="40">
        <v>676255</v>
      </c>
      <c r="G971" s="49"/>
      <c r="H971" s="141"/>
    </row>
    <row r="972" spans="1:8" ht="17.45" hidden="1" customHeight="1" x14ac:dyDescent="0.25">
      <c r="A972" s="164" t="s">
        <v>1374</v>
      </c>
      <c r="B972" s="179" t="s">
        <v>1917</v>
      </c>
      <c r="C972" s="180"/>
      <c r="D972" s="30" t="s">
        <v>4</v>
      </c>
      <c r="E972" s="153">
        <v>1876290.6</v>
      </c>
      <c r="F972" s="40">
        <v>1874414</v>
      </c>
      <c r="G972" s="49"/>
      <c r="H972" s="141"/>
    </row>
    <row r="973" spans="1:8" ht="17.45" hidden="1" customHeight="1" x14ac:dyDescent="0.25">
      <c r="A973" s="164" t="s">
        <v>1375</v>
      </c>
      <c r="B973" s="179" t="s">
        <v>1918</v>
      </c>
      <c r="C973" s="180"/>
      <c r="D973" s="30" t="s">
        <v>4</v>
      </c>
      <c r="E973" s="153">
        <v>3988990.34</v>
      </c>
      <c r="F973" s="40">
        <v>3985001</v>
      </c>
      <c r="G973" s="49"/>
      <c r="H973" s="141"/>
    </row>
    <row r="974" spans="1:8" ht="8.65" hidden="1" customHeight="1" x14ac:dyDescent="0.25">
      <c r="A974" s="164" t="s">
        <v>1376</v>
      </c>
      <c r="B974" s="179" t="s">
        <v>1377</v>
      </c>
      <c r="C974" s="180"/>
      <c r="D974" s="30" t="s">
        <v>4</v>
      </c>
      <c r="E974" s="153">
        <v>13955.53</v>
      </c>
      <c r="F974" s="40">
        <v>13942</v>
      </c>
      <c r="G974" s="49"/>
      <c r="H974" s="141"/>
    </row>
    <row r="975" spans="1:8" ht="17.45" hidden="1" customHeight="1" x14ac:dyDescent="0.25">
      <c r="A975" s="163">
        <v>15.4</v>
      </c>
      <c r="B975" s="183" t="s">
        <v>1919</v>
      </c>
      <c r="C975" s="184"/>
      <c r="D975" s="30"/>
      <c r="E975" s="154"/>
      <c r="F975" s="41"/>
      <c r="G975" s="49"/>
      <c r="H975" s="141"/>
    </row>
    <row r="976" spans="1:8" ht="30" hidden="1" customHeight="1" x14ac:dyDescent="0.25">
      <c r="A976" s="165" t="s">
        <v>2219</v>
      </c>
      <c r="B976" s="179" t="s">
        <v>1920</v>
      </c>
      <c r="C976" s="180"/>
      <c r="D976" s="30" t="s">
        <v>789</v>
      </c>
      <c r="E976" s="155">
        <v>2343518.7999999998</v>
      </c>
      <c r="F976" s="42">
        <v>2341175</v>
      </c>
      <c r="G976" s="49"/>
      <c r="H976" s="141"/>
    </row>
    <row r="977" spans="1:8" ht="8.65" hidden="1" customHeight="1" x14ac:dyDescent="0.25">
      <c r="A977" s="164" t="s">
        <v>1378</v>
      </c>
      <c r="B977" s="179" t="s">
        <v>1379</v>
      </c>
      <c r="C977" s="180"/>
      <c r="D977" s="30" t="s">
        <v>4</v>
      </c>
      <c r="E977" s="153">
        <v>53244.34</v>
      </c>
      <c r="F977" s="40">
        <v>53191</v>
      </c>
      <c r="G977" s="49"/>
      <c r="H977" s="141"/>
    </row>
    <row r="978" spans="1:8" ht="8.65" hidden="1" customHeight="1" x14ac:dyDescent="0.25">
      <c r="A978" s="164" t="s">
        <v>1380</v>
      </c>
      <c r="B978" s="179" t="s">
        <v>1381</v>
      </c>
      <c r="C978" s="180"/>
      <c r="D978" s="30" t="s">
        <v>4</v>
      </c>
      <c r="E978" s="153">
        <v>162030.07</v>
      </c>
      <c r="F978" s="40">
        <v>161868</v>
      </c>
      <c r="G978" s="49"/>
      <c r="H978" s="141"/>
    </row>
    <row r="979" spans="1:8" ht="8.65" hidden="1" customHeight="1" x14ac:dyDescent="0.25">
      <c r="A979" s="164" t="s">
        <v>1382</v>
      </c>
      <c r="B979" s="179" t="s">
        <v>1383</v>
      </c>
      <c r="C979" s="180"/>
      <c r="D979" s="30" t="s">
        <v>4</v>
      </c>
      <c r="E979" s="153">
        <v>186459.59</v>
      </c>
      <c r="F979" s="40">
        <v>186273</v>
      </c>
      <c r="G979" s="49"/>
      <c r="H979" s="141"/>
    </row>
    <row r="980" spans="1:8" ht="8.65" hidden="1" customHeight="1" x14ac:dyDescent="0.25">
      <c r="A980" s="162">
        <v>16</v>
      </c>
      <c r="B980" s="181" t="s">
        <v>1384</v>
      </c>
      <c r="C980" s="182"/>
      <c r="D980" s="30"/>
      <c r="E980" s="156"/>
      <c r="F980" s="43"/>
      <c r="G980" s="49"/>
      <c r="H980" s="141"/>
    </row>
    <row r="981" spans="1:8" ht="8.65" hidden="1" customHeight="1" x14ac:dyDescent="0.25">
      <c r="A981" s="163">
        <v>16.100000000000001</v>
      </c>
      <c r="B981" s="183" t="s">
        <v>1385</v>
      </c>
      <c r="C981" s="184"/>
      <c r="D981" s="30"/>
      <c r="E981" s="154"/>
      <c r="F981" s="41"/>
      <c r="G981" s="49"/>
      <c r="H981" s="141"/>
    </row>
    <row r="982" spans="1:8" ht="17.45" hidden="1" customHeight="1" x14ac:dyDescent="0.25">
      <c r="A982" s="164" t="s">
        <v>1386</v>
      </c>
      <c r="B982" s="179" t="s">
        <v>1921</v>
      </c>
      <c r="C982" s="180"/>
      <c r="D982" s="30" t="s">
        <v>11</v>
      </c>
      <c r="E982" s="153">
        <v>74185.850000000006</v>
      </c>
      <c r="F982" s="40">
        <v>74112</v>
      </c>
      <c r="G982" s="49"/>
      <c r="H982" s="141"/>
    </row>
    <row r="983" spans="1:8" ht="8.65" hidden="1" customHeight="1" x14ac:dyDescent="0.25">
      <c r="A983" s="164" t="s">
        <v>1387</v>
      </c>
      <c r="B983" s="179" t="s">
        <v>1388</v>
      </c>
      <c r="C983" s="180"/>
      <c r="D983" s="30" t="s">
        <v>11</v>
      </c>
      <c r="E983" s="153">
        <v>60867.51</v>
      </c>
      <c r="F983" s="40">
        <v>60807</v>
      </c>
      <c r="G983" s="49"/>
      <c r="H983" s="141"/>
    </row>
    <row r="984" spans="1:8" ht="17.45" hidden="1" customHeight="1" x14ac:dyDescent="0.25">
      <c r="A984" s="164" t="s">
        <v>1389</v>
      </c>
      <c r="B984" s="179" t="s">
        <v>1922</v>
      </c>
      <c r="C984" s="180"/>
      <c r="D984" s="30" t="s">
        <v>11</v>
      </c>
      <c r="E984" s="153">
        <v>84209.83</v>
      </c>
      <c r="F984" s="40">
        <v>84126</v>
      </c>
      <c r="G984" s="49"/>
      <c r="H984" s="141"/>
    </row>
    <row r="985" spans="1:8" ht="17.45" hidden="1" customHeight="1" x14ac:dyDescent="0.25">
      <c r="A985" s="164" t="s">
        <v>1390</v>
      </c>
      <c r="B985" s="179" t="s">
        <v>1923</v>
      </c>
      <c r="C985" s="180"/>
      <c r="D985" s="30" t="s">
        <v>11</v>
      </c>
      <c r="E985" s="153">
        <v>139276.76999999999</v>
      </c>
      <c r="F985" s="40">
        <v>139137</v>
      </c>
      <c r="G985" s="49"/>
      <c r="H985" s="141"/>
    </row>
    <row r="986" spans="1:8" ht="8.65" hidden="1" customHeight="1" x14ac:dyDescent="0.25">
      <c r="A986" s="164" t="s">
        <v>1391</v>
      </c>
      <c r="B986" s="179" t="s">
        <v>1392</v>
      </c>
      <c r="C986" s="180"/>
      <c r="D986" s="30" t="s">
        <v>11</v>
      </c>
      <c r="E986" s="153">
        <v>62383.74</v>
      </c>
      <c r="F986" s="40">
        <v>62321</v>
      </c>
      <c r="G986" s="49"/>
      <c r="H986" s="141"/>
    </row>
    <row r="987" spans="1:8" ht="8.65" hidden="1" customHeight="1" x14ac:dyDescent="0.25">
      <c r="A987" s="163">
        <v>16.2</v>
      </c>
      <c r="B987" s="183" t="s">
        <v>1393</v>
      </c>
      <c r="C987" s="184"/>
      <c r="D987" s="30"/>
      <c r="E987" s="154"/>
      <c r="F987" s="41"/>
      <c r="G987" s="49"/>
      <c r="H987" s="141"/>
    </row>
    <row r="988" spans="1:8" ht="17.45" hidden="1" customHeight="1" x14ac:dyDescent="0.25">
      <c r="A988" s="164" t="s">
        <v>1394</v>
      </c>
      <c r="B988" s="179" t="s">
        <v>1924</v>
      </c>
      <c r="C988" s="180"/>
      <c r="D988" s="30" t="s">
        <v>11</v>
      </c>
      <c r="E988" s="153">
        <v>812712.33</v>
      </c>
      <c r="F988" s="40">
        <v>811900</v>
      </c>
      <c r="G988" s="49"/>
      <c r="H988" s="141"/>
    </row>
    <row r="989" spans="1:8" ht="17.45" hidden="1" customHeight="1" x14ac:dyDescent="0.25">
      <c r="A989" s="164" t="s">
        <v>1395</v>
      </c>
      <c r="B989" s="179" t="s">
        <v>1925</v>
      </c>
      <c r="C989" s="180"/>
      <c r="D989" s="30" t="s">
        <v>11</v>
      </c>
      <c r="E989" s="153">
        <v>572340.36</v>
      </c>
      <c r="F989" s="40">
        <v>571768</v>
      </c>
      <c r="G989" s="49"/>
      <c r="H989" s="141"/>
    </row>
    <row r="990" spans="1:8" ht="8.65" hidden="1" customHeight="1" x14ac:dyDescent="0.25">
      <c r="A990" s="162">
        <v>17</v>
      </c>
      <c r="B990" s="181" t="s">
        <v>1396</v>
      </c>
      <c r="C990" s="182"/>
      <c r="D990" s="30"/>
      <c r="E990" s="156"/>
      <c r="F990" s="43"/>
      <c r="G990" s="49"/>
      <c r="H990" s="141"/>
    </row>
    <row r="991" spans="1:8" ht="8.65" hidden="1" customHeight="1" x14ac:dyDescent="0.25">
      <c r="A991" s="163">
        <v>17.100000000000001</v>
      </c>
      <c r="B991" s="183" t="s">
        <v>1397</v>
      </c>
      <c r="C991" s="184"/>
      <c r="D991" s="30"/>
      <c r="E991" s="154"/>
      <c r="F991" s="41"/>
      <c r="G991" s="49"/>
      <c r="H991" s="141"/>
    </row>
    <row r="992" spans="1:8" ht="8.65" hidden="1" customHeight="1" x14ac:dyDescent="0.25">
      <c r="A992" s="164" t="s">
        <v>1398</v>
      </c>
      <c r="B992" s="179" t="s">
        <v>1399</v>
      </c>
      <c r="C992" s="180"/>
      <c r="D992" s="30" t="s">
        <v>11</v>
      </c>
      <c r="E992" s="153">
        <v>7105.81</v>
      </c>
      <c r="F992" s="40">
        <v>7099</v>
      </c>
      <c r="G992" s="49"/>
      <c r="H992" s="141"/>
    </row>
    <row r="993" spans="1:8" ht="14.65" hidden="1" customHeight="1" x14ac:dyDescent="0.25">
      <c r="A993" s="164" t="s">
        <v>1400</v>
      </c>
      <c r="B993" s="179" t="s">
        <v>1401</v>
      </c>
      <c r="C993" s="180"/>
      <c r="D993" s="30" t="s">
        <v>11</v>
      </c>
      <c r="E993" s="153">
        <v>13048.95</v>
      </c>
      <c r="F993" s="40">
        <v>13036</v>
      </c>
      <c r="G993" s="49"/>
      <c r="H993" s="141"/>
    </row>
    <row r="994" spans="1:8" ht="8.65" hidden="1" customHeight="1" x14ac:dyDescent="0.25">
      <c r="A994" s="164" t="s">
        <v>1402</v>
      </c>
      <c r="B994" s="179" t="s">
        <v>1403</v>
      </c>
      <c r="C994" s="180"/>
      <c r="D994" s="30" t="s">
        <v>89</v>
      </c>
      <c r="E994" s="153">
        <v>4412.25</v>
      </c>
      <c r="F994" s="40">
        <v>4408</v>
      </c>
      <c r="G994" s="49"/>
      <c r="H994" s="141"/>
    </row>
    <row r="995" spans="1:8" ht="8.65" hidden="1" customHeight="1" x14ac:dyDescent="0.25">
      <c r="A995" s="164" t="s">
        <v>1404</v>
      </c>
      <c r="B995" s="179" t="s">
        <v>1405</v>
      </c>
      <c r="C995" s="180"/>
      <c r="D995" s="30" t="s">
        <v>11</v>
      </c>
      <c r="E995" s="153">
        <v>11387.09</v>
      </c>
      <c r="F995" s="40">
        <v>11376</v>
      </c>
      <c r="G995" s="49"/>
      <c r="H995" s="141"/>
    </row>
    <row r="996" spans="1:8" ht="8.65" hidden="1" customHeight="1" x14ac:dyDescent="0.25">
      <c r="A996" s="164" t="s">
        <v>1406</v>
      </c>
      <c r="B996" s="179" t="s">
        <v>1407</v>
      </c>
      <c r="C996" s="180"/>
      <c r="D996" s="30" t="s">
        <v>11</v>
      </c>
      <c r="E996" s="153">
        <v>12733.88</v>
      </c>
      <c r="F996" s="40">
        <v>12721</v>
      </c>
      <c r="G996" s="49"/>
      <c r="H996" s="141"/>
    </row>
    <row r="997" spans="1:8" ht="8.65" hidden="1" customHeight="1" x14ac:dyDescent="0.25">
      <c r="A997" s="164" t="s">
        <v>1408</v>
      </c>
      <c r="B997" s="179" t="s">
        <v>1409</v>
      </c>
      <c r="C997" s="180"/>
      <c r="D997" s="30" t="s">
        <v>11</v>
      </c>
      <c r="E997" s="153">
        <v>50892.25</v>
      </c>
      <c r="F997" s="40">
        <v>50841</v>
      </c>
      <c r="G997" s="49"/>
      <c r="H997" s="141"/>
    </row>
    <row r="998" spans="1:8" ht="8.65" hidden="1" customHeight="1" x14ac:dyDescent="0.25">
      <c r="A998" s="163">
        <v>17.2</v>
      </c>
      <c r="B998" s="183" t="s">
        <v>1410</v>
      </c>
      <c r="C998" s="184"/>
      <c r="D998" s="30"/>
      <c r="E998" s="154"/>
      <c r="F998" s="41"/>
      <c r="G998" s="49"/>
      <c r="H998" s="141"/>
    </row>
    <row r="999" spans="1:8" ht="8.65" hidden="1" customHeight="1" x14ac:dyDescent="0.25">
      <c r="A999" s="164" t="s">
        <v>1411</v>
      </c>
      <c r="B999" s="179" t="s">
        <v>1412</v>
      </c>
      <c r="C999" s="180"/>
      <c r="D999" s="30" t="s">
        <v>11</v>
      </c>
      <c r="E999" s="153">
        <v>9045.67</v>
      </c>
      <c r="F999" s="40">
        <v>9037</v>
      </c>
      <c r="G999" s="49"/>
      <c r="H999" s="141"/>
    </row>
    <row r="1000" spans="1:8" ht="8.65" hidden="1" customHeight="1" x14ac:dyDescent="0.25">
      <c r="A1000" s="164" t="s">
        <v>1413</v>
      </c>
      <c r="B1000" s="179" t="s">
        <v>1414</v>
      </c>
      <c r="C1000" s="180"/>
      <c r="D1000" s="30" t="s">
        <v>89</v>
      </c>
      <c r="E1000" s="153">
        <v>8477.2999999999993</v>
      </c>
      <c r="F1000" s="40">
        <v>8469</v>
      </c>
      <c r="G1000" s="49"/>
      <c r="H1000" s="141"/>
    </row>
    <row r="1001" spans="1:8" ht="8.65" hidden="1" customHeight="1" x14ac:dyDescent="0.25">
      <c r="A1001" s="164" t="s">
        <v>1415</v>
      </c>
      <c r="B1001" s="179" t="s">
        <v>1416</v>
      </c>
      <c r="C1001" s="180"/>
      <c r="D1001" s="30" t="s">
        <v>11</v>
      </c>
      <c r="E1001" s="153">
        <v>19690.18</v>
      </c>
      <c r="F1001" s="40">
        <v>19670</v>
      </c>
      <c r="G1001" s="49"/>
      <c r="H1001" s="141"/>
    </row>
    <row r="1002" spans="1:8" ht="8.65" hidden="1" customHeight="1" x14ac:dyDescent="0.25">
      <c r="A1002" s="164" t="s">
        <v>1417</v>
      </c>
      <c r="B1002" s="179" t="s">
        <v>1418</v>
      </c>
      <c r="C1002" s="180"/>
      <c r="D1002" s="30" t="s">
        <v>89</v>
      </c>
      <c r="E1002" s="153">
        <v>8896.16</v>
      </c>
      <c r="F1002" s="40">
        <v>8887</v>
      </c>
      <c r="G1002" s="49"/>
      <c r="H1002" s="141"/>
    </row>
    <row r="1003" spans="1:8" ht="8.65" hidden="1" customHeight="1" x14ac:dyDescent="0.25">
      <c r="A1003" s="164" t="s">
        <v>1419</v>
      </c>
      <c r="B1003" s="179" t="s">
        <v>1420</v>
      </c>
      <c r="C1003" s="180"/>
      <c r="D1003" s="30" t="s">
        <v>89</v>
      </c>
      <c r="E1003" s="153">
        <v>12614.03</v>
      </c>
      <c r="F1003" s="40">
        <v>12601</v>
      </c>
      <c r="G1003" s="49"/>
      <c r="H1003" s="141"/>
    </row>
    <row r="1004" spans="1:8" ht="8.65" hidden="1" customHeight="1" x14ac:dyDescent="0.25">
      <c r="A1004" s="164" t="s">
        <v>1421</v>
      </c>
      <c r="B1004" s="179" t="s">
        <v>1422</v>
      </c>
      <c r="C1004" s="180"/>
      <c r="D1004" s="30" t="s">
        <v>11</v>
      </c>
      <c r="E1004" s="153">
        <v>23773.77</v>
      </c>
      <c r="F1004" s="40">
        <v>23750</v>
      </c>
      <c r="G1004" s="49"/>
      <c r="H1004" s="141"/>
    </row>
    <row r="1005" spans="1:8" ht="8.65" hidden="1" customHeight="1" x14ac:dyDescent="0.25">
      <c r="A1005" s="164" t="s">
        <v>1423</v>
      </c>
      <c r="B1005" s="179" t="s">
        <v>1424</v>
      </c>
      <c r="C1005" s="180"/>
      <c r="D1005" s="30" t="s">
        <v>11</v>
      </c>
      <c r="E1005" s="153">
        <v>85903.61</v>
      </c>
      <c r="F1005" s="40">
        <v>85818</v>
      </c>
      <c r="G1005" s="49"/>
      <c r="H1005" s="141"/>
    </row>
    <row r="1006" spans="1:8" ht="8.65" hidden="1" customHeight="1" x14ac:dyDescent="0.25">
      <c r="A1006" s="163">
        <v>17.3</v>
      </c>
      <c r="B1006" s="183" t="s">
        <v>1425</v>
      </c>
      <c r="C1006" s="184"/>
      <c r="D1006" s="30"/>
      <c r="E1006" s="154"/>
      <c r="F1006" s="41"/>
      <c r="G1006" s="49"/>
      <c r="H1006" s="141"/>
    </row>
    <row r="1007" spans="1:8" ht="8.65" hidden="1" customHeight="1" x14ac:dyDescent="0.25">
      <c r="A1007" s="164" t="s">
        <v>1426</v>
      </c>
      <c r="B1007" s="179" t="s">
        <v>1427</v>
      </c>
      <c r="C1007" s="180"/>
      <c r="D1007" s="30" t="s">
        <v>11</v>
      </c>
      <c r="E1007" s="153">
        <v>20655.169999999998</v>
      </c>
      <c r="F1007" s="40">
        <v>20635</v>
      </c>
      <c r="G1007" s="49"/>
      <c r="H1007" s="141"/>
    </row>
    <row r="1008" spans="1:8" ht="17.45" hidden="1" customHeight="1" x14ac:dyDescent="0.25">
      <c r="A1008" s="164" t="s">
        <v>1428</v>
      </c>
      <c r="B1008" s="179" t="s">
        <v>1926</v>
      </c>
      <c r="C1008" s="180"/>
      <c r="D1008" s="30" t="s">
        <v>11</v>
      </c>
      <c r="E1008" s="153">
        <v>22802.6</v>
      </c>
      <c r="F1008" s="40">
        <v>22780</v>
      </c>
      <c r="G1008" s="49"/>
      <c r="H1008" s="141"/>
    </row>
    <row r="1009" spans="1:8" ht="8.65" hidden="1" customHeight="1" x14ac:dyDescent="0.25">
      <c r="A1009" s="164" t="s">
        <v>1429</v>
      </c>
      <c r="B1009" s="179" t="s">
        <v>1430</v>
      </c>
      <c r="C1009" s="180"/>
      <c r="D1009" s="30" t="s">
        <v>89</v>
      </c>
      <c r="E1009" s="153">
        <v>3389.2</v>
      </c>
      <c r="F1009" s="40">
        <v>3386</v>
      </c>
      <c r="G1009" s="49"/>
      <c r="H1009" s="141"/>
    </row>
    <row r="1010" spans="1:8" ht="8.65" hidden="1" customHeight="1" x14ac:dyDescent="0.25">
      <c r="A1010" s="164" t="s">
        <v>1431</v>
      </c>
      <c r="B1010" s="179" t="s">
        <v>1432</v>
      </c>
      <c r="C1010" s="180"/>
      <c r="D1010" s="30" t="s">
        <v>11</v>
      </c>
      <c r="E1010" s="153">
        <v>23908.44</v>
      </c>
      <c r="F1010" s="40">
        <v>23885</v>
      </c>
      <c r="G1010" s="49"/>
      <c r="H1010" s="141"/>
    </row>
    <row r="1011" spans="1:8" ht="8.65" hidden="1" customHeight="1" x14ac:dyDescent="0.25">
      <c r="A1011" s="164" t="s">
        <v>1433</v>
      </c>
      <c r="B1011" s="179" t="s">
        <v>1434</v>
      </c>
      <c r="C1011" s="180"/>
      <c r="D1011" s="30" t="s">
        <v>89</v>
      </c>
      <c r="E1011" s="153">
        <v>6245.85</v>
      </c>
      <c r="F1011" s="40">
        <v>6240</v>
      </c>
      <c r="G1011" s="49"/>
      <c r="H1011" s="141"/>
    </row>
    <row r="1012" spans="1:8" ht="8.65" hidden="1" customHeight="1" x14ac:dyDescent="0.25">
      <c r="A1012" s="164" t="s">
        <v>1435</v>
      </c>
      <c r="B1012" s="179" t="s">
        <v>1436</v>
      </c>
      <c r="C1012" s="180"/>
      <c r="D1012" s="30" t="s">
        <v>11</v>
      </c>
      <c r="E1012" s="153">
        <v>20987.54</v>
      </c>
      <c r="F1012" s="40">
        <v>20967</v>
      </c>
      <c r="G1012" s="49"/>
      <c r="H1012" s="141"/>
    </row>
    <row r="1013" spans="1:8" ht="17.45" hidden="1" customHeight="1" x14ac:dyDescent="0.25">
      <c r="A1013" s="164" t="s">
        <v>1437</v>
      </c>
      <c r="B1013" s="179" t="s">
        <v>1927</v>
      </c>
      <c r="C1013" s="180"/>
      <c r="D1013" s="30" t="s">
        <v>11</v>
      </c>
      <c r="E1013" s="153">
        <v>21251.95</v>
      </c>
      <c r="F1013" s="40">
        <v>21231</v>
      </c>
      <c r="G1013" s="49"/>
      <c r="H1013" s="141"/>
    </row>
    <row r="1014" spans="1:8" ht="8.65" hidden="1" customHeight="1" x14ac:dyDescent="0.25">
      <c r="A1014" s="164" t="s">
        <v>1438</v>
      </c>
      <c r="B1014" s="179" t="s">
        <v>1439</v>
      </c>
      <c r="C1014" s="180"/>
      <c r="D1014" s="30" t="s">
        <v>11</v>
      </c>
      <c r="E1014" s="153">
        <v>17174.55</v>
      </c>
      <c r="F1014" s="40">
        <v>17157</v>
      </c>
      <c r="G1014" s="49"/>
      <c r="H1014" s="141"/>
    </row>
    <row r="1015" spans="1:8" ht="14.65" hidden="1" customHeight="1" x14ac:dyDescent="0.25">
      <c r="A1015" s="164" t="s">
        <v>1440</v>
      </c>
      <c r="B1015" s="179" t="s">
        <v>1441</v>
      </c>
      <c r="C1015" s="180"/>
      <c r="D1015" s="30" t="s">
        <v>11</v>
      </c>
      <c r="E1015" s="153">
        <v>10629.23</v>
      </c>
      <c r="F1015" s="40">
        <v>10619</v>
      </c>
      <c r="G1015" s="49"/>
      <c r="H1015" s="141"/>
    </row>
    <row r="1016" spans="1:8" ht="8.65" hidden="1" customHeight="1" x14ac:dyDescent="0.25">
      <c r="A1016" s="164" t="s">
        <v>1442</v>
      </c>
      <c r="B1016" s="179" t="s">
        <v>1443</v>
      </c>
      <c r="C1016" s="180"/>
      <c r="D1016" s="30" t="s">
        <v>11</v>
      </c>
      <c r="E1016" s="153">
        <v>27096.55</v>
      </c>
      <c r="F1016" s="40">
        <v>27069</v>
      </c>
      <c r="G1016" s="49"/>
      <c r="H1016" s="141"/>
    </row>
    <row r="1017" spans="1:8" ht="8.65" hidden="1" customHeight="1" x14ac:dyDescent="0.25">
      <c r="A1017" s="164" t="s">
        <v>1444</v>
      </c>
      <c r="B1017" s="179" t="s">
        <v>1445</v>
      </c>
      <c r="C1017" s="180"/>
      <c r="D1017" s="30" t="s">
        <v>89</v>
      </c>
      <c r="E1017" s="153">
        <v>4346.47</v>
      </c>
      <c r="F1017" s="40">
        <v>4342</v>
      </c>
      <c r="G1017" s="49"/>
      <c r="H1017" s="141"/>
    </row>
    <row r="1018" spans="1:8" ht="8.65" hidden="1" customHeight="1" x14ac:dyDescent="0.25">
      <c r="A1018" s="164" t="s">
        <v>1446</v>
      </c>
      <c r="B1018" s="179" t="s">
        <v>1447</v>
      </c>
      <c r="C1018" s="180"/>
      <c r="D1018" s="30" t="s">
        <v>89</v>
      </c>
      <c r="E1018" s="153">
        <v>5502.96</v>
      </c>
      <c r="F1018" s="40">
        <v>5497</v>
      </c>
      <c r="G1018" s="49"/>
      <c r="H1018" s="141"/>
    </row>
    <row r="1019" spans="1:8" ht="8.65" hidden="1" customHeight="1" x14ac:dyDescent="0.25">
      <c r="A1019" s="164" t="s">
        <v>1448</v>
      </c>
      <c r="B1019" s="179" t="s">
        <v>1449</v>
      </c>
      <c r="C1019" s="180"/>
      <c r="D1019" s="30" t="s">
        <v>89</v>
      </c>
      <c r="E1019" s="153">
        <v>7260.19</v>
      </c>
      <c r="F1019" s="40">
        <v>7253</v>
      </c>
      <c r="G1019" s="49"/>
      <c r="H1019" s="141"/>
    </row>
    <row r="1020" spans="1:8" ht="8.65" hidden="1" customHeight="1" x14ac:dyDescent="0.25">
      <c r="A1020" s="162">
        <v>18</v>
      </c>
      <c r="B1020" s="181" t="s">
        <v>1450</v>
      </c>
      <c r="C1020" s="182"/>
      <c r="D1020" s="30"/>
      <c r="E1020" s="156"/>
      <c r="F1020" s="43"/>
      <c r="G1020" s="49"/>
      <c r="H1020" s="141"/>
    </row>
    <row r="1021" spans="1:8" ht="8.65" hidden="1" customHeight="1" x14ac:dyDescent="0.25">
      <c r="A1021" s="163">
        <v>18.100000000000001</v>
      </c>
      <c r="B1021" s="183" t="s">
        <v>1451</v>
      </c>
      <c r="C1021" s="184"/>
      <c r="D1021" s="30"/>
      <c r="E1021" s="154"/>
      <c r="F1021" s="41"/>
      <c r="G1021" s="49"/>
      <c r="H1021" s="141"/>
    </row>
    <row r="1022" spans="1:8" ht="17.45" hidden="1" customHeight="1" x14ac:dyDescent="0.25">
      <c r="A1022" s="164" t="s">
        <v>1452</v>
      </c>
      <c r="B1022" s="179" t="s">
        <v>1928</v>
      </c>
      <c r="C1022" s="180"/>
      <c r="D1022" s="30" t="s">
        <v>4</v>
      </c>
      <c r="E1022" s="153">
        <v>184170.92</v>
      </c>
      <c r="F1022" s="40">
        <v>183987</v>
      </c>
      <c r="G1022" s="49"/>
      <c r="H1022" s="141"/>
    </row>
    <row r="1023" spans="1:8" ht="17.45" hidden="1" customHeight="1" x14ac:dyDescent="0.25">
      <c r="A1023" s="164" t="s">
        <v>1453</v>
      </c>
      <c r="B1023" s="179" t="s">
        <v>1929</v>
      </c>
      <c r="C1023" s="180"/>
      <c r="D1023" s="30" t="s">
        <v>4</v>
      </c>
      <c r="E1023" s="153">
        <v>101294.01</v>
      </c>
      <c r="F1023" s="40">
        <v>101193</v>
      </c>
      <c r="G1023" s="49"/>
      <c r="H1023" s="141"/>
    </row>
    <row r="1024" spans="1:8" ht="17.45" hidden="1" customHeight="1" x14ac:dyDescent="0.25">
      <c r="A1024" s="164" t="s">
        <v>1454</v>
      </c>
      <c r="B1024" s="179" t="s">
        <v>1930</v>
      </c>
      <c r="C1024" s="180"/>
      <c r="D1024" s="30" t="s">
        <v>4</v>
      </c>
      <c r="E1024" s="153">
        <v>122136.76</v>
      </c>
      <c r="F1024" s="40">
        <v>122015</v>
      </c>
      <c r="G1024" s="49"/>
      <c r="H1024" s="141"/>
    </row>
    <row r="1025" spans="1:8" ht="17.45" hidden="1" customHeight="1" x14ac:dyDescent="0.25">
      <c r="A1025" s="164" t="s">
        <v>1455</v>
      </c>
      <c r="B1025" s="179" t="s">
        <v>1931</v>
      </c>
      <c r="C1025" s="180"/>
      <c r="D1025" s="30" t="s">
        <v>4</v>
      </c>
      <c r="E1025" s="153">
        <v>298684.14</v>
      </c>
      <c r="F1025" s="40">
        <v>298385</v>
      </c>
      <c r="G1025" s="49"/>
      <c r="H1025" s="141"/>
    </row>
    <row r="1026" spans="1:8" ht="8.65" hidden="1" customHeight="1" x14ac:dyDescent="0.25">
      <c r="A1026" s="163">
        <v>18.2</v>
      </c>
      <c r="B1026" s="183" t="s">
        <v>1456</v>
      </c>
      <c r="C1026" s="184"/>
      <c r="D1026" s="30"/>
      <c r="E1026" s="154"/>
      <c r="F1026" s="41"/>
      <c r="G1026" s="49"/>
      <c r="H1026" s="141"/>
    </row>
    <row r="1027" spans="1:8" ht="8.65" hidden="1" customHeight="1" x14ac:dyDescent="0.25">
      <c r="A1027" s="164" t="s">
        <v>1457</v>
      </c>
      <c r="B1027" s="179" t="s">
        <v>1458</v>
      </c>
      <c r="C1027" s="180"/>
      <c r="D1027" s="30" t="s">
        <v>4</v>
      </c>
      <c r="E1027" s="153">
        <v>73093.570000000007</v>
      </c>
      <c r="F1027" s="40">
        <v>73020</v>
      </c>
      <c r="G1027" s="49"/>
      <c r="H1027" s="141"/>
    </row>
    <row r="1028" spans="1:8" ht="8.65" hidden="1" customHeight="1" x14ac:dyDescent="0.25">
      <c r="A1028" s="163">
        <v>18.3</v>
      </c>
      <c r="B1028" s="183" t="s">
        <v>1459</v>
      </c>
      <c r="C1028" s="184"/>
      <c r="D1028" s="30"/>
      <c r="E1028" s="154"/>
      <c r="F1028" s="41"/>
      <c r="G1028" s="49"/>
      <c r="H1028" s="141"/>
    </row>
    <row r="1029" spans="1:8" ht="8.65" hidden="1" customHeight="1" x14ac:dyDescent="0.25">
      <c r="A1029" s="164" t="s">
        <v>1460</v>
      </c>
      <c r="B1029" s="179" t="s">
        <v>1461</v>
      </c>
      <c r="C1029" s="180"/>
      <c r="D1029" s="30" t="s">
        <v>11</v>
      </c>
      <c r="E1029" s="153">
        <v>75180.89</v>
      </c>
      <c r="F1029" s="40">
        <v>75106</v>
      </c>
      <c r="G1029" s="49"/>
      <c r="H1029" s="141"/>
    </row>
    <row r="1030" spans="1:8" ht="8.65" hidden="1" customHeight="1" x14ac:dyDescent="0.25">
      <c r="A1030" s="164" t="s">
        <v>1462</v>
      </c>
      <c r="B1030" s="179" t="s">
        <v>1463</v>
      </c>
      <c r="C1030" s="180"/>
      <c r="D1030" s="30" t="s">
        <v>11</v>
      </c>
      <c r="E1030" s="153">
        <v>200433.67</v>
      </c>
      <c r="F1030" s="40">
        <v>200233</v>
      </c>
      <c r="G1030" s="49"/>
      <c r="H1030" s="141"/>
    </row>
    <row r="1031" spans="1:8" ht="8.65" hidden="1" customHeight="1" x14ac:dyDescent="0.25">
      <c r="A1031" s="164" t="s">
        <v>1464</v>
      </c>
      <c r="B1031" s="179" t="s">
        <v>1465</v>
      </c>
      <c r="C1031" s="180"/>
      <c r="D1031" s="30" t="s">
        <v>11</v>
      </c>
      <c r="E1031" s="153">
        <v>324827.82</v>
      </c>
      <c r="F1031" s="40">
        <v>324503</v>
      </c>
      <c r="G1031" s="49"/>
      <c r="H1031" s="141"/>
    </row>
    <row r="1032" spans="1:8" ht="8.65" hidden="1" customHeight="1" x14ac:dyDescent="0.25">
      <c r="A1032" s="164" t="s">
        <v>1466</v>
      </c>
      <c r="B1032" s="179" t="s">
        <v>1467</v>
      </c>
      <c r="C1032" s="180"/>
      <c r="D1032" s="30" t="s">
        <v>11</v>
      </c>
      <c r="E1032" s="153">
        <v>203583.23</v>
      </c>
      <c r="F1032" s="40">
        <v>203380</v>
      </c>
      <c r="G1032" s="49"/>
      <c r="H1032" s="141"/>
    </row>
    <row r="1033" spans="1:8" ht="8.65" hidden="1" customHeight="1" x14ac:dyDescent="0.25">
      <c r="A1033" s="162">
        <v>19</v>
      </c>
      <c r="B1033" s="181" t="s">
        <v>1468</v>
      </c>
      <c r="C1033" s="182"/>
      <c r="D1033" s="30"/>
      <c r="E1033" s="156"/>
      <c r="F1033" s="43"/>
      <c r="G1033" s="49"/>
      <c r="H1033" s="141"/>
    </row>
    <row r="1034" spans="1:8" ht="8.65" hidden="1" customHeight="1" x14ac:dyDescent="0.25">
      <c r="A1034" s="163">
        <v>19.100000000000001</v>
      </c>
      <c r="B1034" s="183" t="s">
        <v>1469</v>
      </c>
      <c r="C1034" s="184"/>
      <c r="D1034" s="30"/>
      <c r="E1034" s="154"/>
      <c r="F1034" s="41"/>
      <c r="G1034" s="49"/>
      <c r="H1034" s="141"/>
    </row>
    <row r="1035" spans="1:8" ht="17.45" hidden="1" customHeight="1" x14ac:dyDescent="0.25">
      <c r="A1035" s="164" t="s">
        <v>1470</v>
      </c>
      <c r="B1035" s="179" t="s">
        <v>1932</v>
      </c>
      <c r="C1035" s="180"/>
      <c r="D1035" s="30" t="s">
        <v>11</v>
      </c>
      <c r="E1035" s="153">
        <v>71501.45</v>
      </c>
      <c r="F1035" s="40">
        <v>71430</v>
      </c>
      <c r="G1035" s="49"/>
      <c r="H1035" s="141"/>
    </row>
    <row r="1036" spans="1:8" ht="17.45" hidden="1" customHeight="1" x14ac:dyDescent="0.25">
      <c r="A1036" s="164" t="s">
        <v>1471</v>
      </c>
      <c r="B1036" s="179" t="s">
        <v>1933</v>
      </c>
      <c r="C1036" s="180"/>
      <c r="D1036" s="30" t="s">
        <v>11</v>
      </c>
      <c r="E1036" s="153">
        <v>86839.75</v>
      </c>
      <c r="F1036" s="40">
        <v>86753</v>
      </c>
      <c r="G1036" s="49"/>
      <c r="H1036" s="141"/>
    </row>
    <row r="1037" spans="1:8" ht="8.65" hidden="1" customHeight="1" x14ac:dyDescent="0.25">
      <c r="A1037" s="164" t="s">
        <v>1472</v>
      </c>
      <c r="B1037" s="179" t="s">
        <v>1473</v>
      </c>
      <c r="C1037" s="180"/>
      <c r="D1037" s="30" t="s">
        <v>11</v>
      </c>
      <c r="E1037" s="153">
        <v>45208.22</v>
      </c>
      <c r="F1037" s="40">
        <v>45163</v>
      </c>
      <c r="G1037" s="49"/>
      <c r="H1037" s="141"/>
    </row>
    <row r="1038" spans="1:8" ht="8.65" hidden="1" customHeight="1" x14ac:dyDescent="0.25">
      <c r="A1038" s="164" t="s">
        <v>1474</v>
      </c>
      <c r="B1038" s="179" t="s">
        <v>1475</v>
      </c>
      <c r="C1038" s="180"/>
      <c r="D1038" s="30" t="s">
        <v>11</v>
      </c>
      <c r="E1038" s="153">
        <v>72866.2</v>
      </c>
      <c r="F1038" s="40">
        <v>72793</v>
      </c>
      <c r="G1038" s="49"/>
      <c r="H1038" s="141"/>
    </row>
    <row r="1039" spans="1:8" ht="8.65" hidden="1" customHeight="1" x14ac:dyDescent="0.25">
      <c r="A1039" s="164" t="s">
        <v>1476</v>
      </c>
      <c r="B1039" s="179" t="s">
        <v>1477</v>
      </c>
      <c r="C1039" s="180"/>
      <c r="D1039" s="30" t="s">
        <v>11</v>
      </c>
      <c r="E1039" s="153">
        <v>75918.16</v>
      </c>
      <c r="F1039" s="40">
        <v>75842</v>
      </c>
      <c r="G1039" s="49"/>
      <c r="H1039" s="141"/>
    </row>
    <row r="1040" spans="1:8" ht="8.65" hidden="1" customHeight="1" x14ac:dyDescent="0.25">
      <c r="A1040" s="164" t="s">
        <v>1478</v>
      </c>
      <c r="B1040" s="179" t="s">
        <v>1479</v>
      </c>
      <c r="C1040" s="180"/>
      <c r="D1040" s="30" t="s">
        <v>89</v>
      </c>
      <c r="E1040" s="153">
        <v>4118.0600000000004</v>
      </c>
      <c r="F1040" s="40">
        <v>4114</v>
      </c>
      <c r="G1040" s="49"/>
      <c r="H1040" s="141"/>
    </row>
    <row r="1041" spans="1:8" ht="17.45" hidden="1" customHeight="1" x14ac:dyDescent="0.25">
      <c r="A1041" s="164" t="s">
        <v>1480</v>
      </c>
      <c r="B1041" s="179" t="s">
        <v>1934</v>
      </c>
      <c r="C1041" s="180"/>
      <c r="D1041" s="30" t="s">
        <v>11</v>
      </c>
      <c r="E1041" s="153">
        <v>62025.51</v>
      </c>
      <c r="F1041" s="40">
        <v>61963</v>
      </c>
      <c r="G1041" s="49"/>
      <c r="H1041" s="141"/>
    </row>
    <row r="1042" spans="1:8" ht="17.45" hidden="1" customHeight="1" x14ac:dyDescent="0.25">
      <c r="A1042" s="164" t="s">
        <v>1481</v>
      </c>
      <c r="B1042" s="179" t="s">
        <v>1935</v>
      </c>
      <c r="C1042" s="180"/>
      <c r="D1042" s="30" t="s">
        <v>11</v>
      </c>
      <c r="E1042" s="153">
        <v>89873.86</v>
      </c>
      <c r="F1042" s="40">
        <v>89784</v>
      </c>
      <c r="G1042" s="49"/>
      <c r="H1042" s="141"/>
    </row>
    <row r="1043" spans="1:8" ht="17.45" hidden="1" customHeight="1" x14ac:dyDescent="0.25">
      <c r="A1043" s="164" t="s">
        <v>1482</v>
      </c>
      <c r="B1043" s="179" t="s">
        <v>1936</v>
      </c>
      <c r="C1043" s="180"/>
      <c r="D1043" s="30" t="s">
        <v>11</v>
      </c>
      <c r="E1043" s="153">
        <v>151493.64000000001</v>
      </c>
      <c r="F1043" s="40">
        <v>151342</v>
      </c>
      <c r="G1043" s="49"/>
      <c r="H1043" s="141"/>
    </row>
    <row r="1044" spans="1:8" ht="17.45" hidden="1" customHeight="1" x14ac:dyDescent="0.25">
      <c r="A1044" s="164" t="s">
        <v>1483</v>
      </c>
      <c r="B1044" s="179" t="s">
        <v>1937</v>
      </c>
      <c r="C1044" s="180"/>
      <c r="D1044" s="30" t="s">
        <v>11</v>
      </c>
      <c r="E1044" s="153">
        <v>160404.39000000001</v>
      </c>
      <c r="F1044" s="40">
        <v>160244</v>
      </c>
      <c r="G1044" s="49"/>
      <c r="H1044" s="141"/>
    </row>
    <row r="1045" spans="1:8" ht="8.65" hidden="1" customHeight="1" x14ac:dyDescent="0.25">
      <c r="A1045" s="164" t="s">
        <v>1484</v>
      </c>
      <c r="B1045" s="179" t="s">
        <v>1485</v>
      </c>
      <c r="C1045" s="180"/>
      <c r="D1045" s="30" t="s">
        <v>11</v>
      </c>
      <c r="E1045" s="153">
        <v>33763.08</v>
      </c>
      <c r="F1045" s="40">
        <v>33729</v>
      </c>
      <c r="G1045" s="49"/>
      <c r="H1045" s="141"/>
    </row>
    <row r="1046" spans="1:8" ht="8.65" hidden="1" customHeight="1" x14ac:dyDescent="0.25">
      <c r="A1046" s="164" t="s">
        <v>1486</v>
      </c>
      <c r="B1046" s="179" t="s">
        <v>1487</v>
      </c>
      <c r="C1046" s="180"/>
      <c r="D1046" s="30" t="s">
        <v>11</v>
      </c>
      <c r="E1046" s="153">
        <v>17982.150000000001</v>
      </c>
      <c r="F1046" s="40">
        <v>17964</v>
      </c>
      <c r="G1046" s="49"/>
      <c r="H1046" s="141"/>
    </row>
    <row r="1047" spans="1:8" ht="9.6" customHeight="1" x14ac:dyDescent="0.25">
      <c r="A1047" s="167"/>
      <c r="B1047" s="28"/>
      <c r="C1047" s="28"/>
      <c r="D1047" s="30"/>
      <c r="E1047" s="20"/>
      <c r="F1047" s="20"/>
      <c r="G1047" s="49"/>
      <c r="H1047" s="141"/>
    </row>
    <row r="1048" spans="1:8" ht="6.95" hidden="1" customHeight="1" x14ac:dyDescent="0.25">
      <c r="A1048" s="167" t="s">
        <v>1</v>
      </c>
      <c r="B1048" s="29"/>
      <c r="C1048" s="29"/>
      <c r="D1048" s="30"/>
      <c r="E1048" s="21"/>
      <c r="F1048" s="22"/>
      <c r="G1048" s="49"/>
      <c r="H1048" s="141"/>
    </row>
    <row r="1049" spans="1:8" ht="10.15" hidden="1" customHeight="1" x14ac:dyDescent="0.25">
      <c r="A1049" s="168" t="s">
        <v>2</v>
      </c>
      <c r="B1049" s="185" t="s">
        <v>3</v>
      </c>
      <c r="C1049" s="186"/>
      <c r="D1049" s="30" t="s">
        <v>4</v>
      </c>
      <c r="E1049" s="152" t="s">
        <v>5</v>
      </c>
      <c r="F1049" s="39" t="s">
        <v>6</v>
      </c>
      <c r="G1049" s="49"/>
      <c r="H1049" s="141"/>
    </row>
    <row r="1050" spans="1:8" ht="9.4" hidden="1" customHeight="1" x14ac:dyDescent="0.25">
      <c r="A1050" s="164" t="s">
        <v>1488</v>
      </c>
      <c r="B1050" s="179" t="s">
        <v>1489</v>
      </c>
      <c r="C1050" s="180"/>
      <c r="D1050" s="30" t="s">
        <v>14</v>
      </c>
      <c r="E1050" s="153">
        <v>218121.46</v>
      </c>
      <c r="F1050" s="40">
        <v>217903</v>
      </c>
      <c r="G1050" s="49"/>
      <c r="H1050" s="141"/>
    </row>
    <row r="1051" spans="1:8" ht="8.65" hidden="1" customHeight="1" x14ac:dyDescent="0.25">
      <c r="A1051" s="164" t="s">
        <v>1490</v>
      </c>
      <c r="B1051" s="179" t="s">
        <v>1491</v>
      </c>
      <c r="C1051" s="180"/>
      <c r="D1051" s="30" t="s">
        <v>11</v>
      </c>
      <c r="E1051" s="153">
        <v>78090.820000000007</v>
      </c>
      <c r="F1051" s="40">
        <v>78013</v>
      </c>
      <c r="G1051" s="49"/>
      <c r="H1051" s="141"/>
    </row>
    <row r="1052" spans="1:8" ht="17.45" hidden="1" customHeight="1" x14ac:dyDescent="0.25">
      <c r="A1052" s="164" t="s">
        <v>1492</v>
      </c>
      <c r="B1052" s="179" t="s">
        <v>1938</v>
      </c>
      <c r="C1052" s="180"/>
      <c r="D1052" s="30" t="s">
        <v>89</v>
      </c>
      <c r="E1052" s="153">
        <v>65365.4</v>
      </c>
      <c r="F1052" s="40">
        <v>65300</v>
      </c>
      <c r="G1052" s="49"/>
      <c r="H1052" s="141"/>
    </row>
    <row r="1053" spans="1:8" ht="17.45" hidden="1" customHeight="1" x14ac:dyDescent="0.25">
      <c r="A1053" s="164" t="s">
        <v>1493</v>
      </c>
      <c r="B1053" s="179" t="s">
        <v>1939</v>
      </c>
      <c r="C1053" s="180"/>
      <c r="D1053" s="30" t="s">
        <v>89</v>
      </c>
      <c r="E1053" s="153">
        <v>83044.149999999994</v>
      </c>
      <c r="F1053" s="40">
        <v>82961</v>
      </c>
      <c r="G1053" s="49"/>
      <c r="H1053" s="141"/>
    </row>
    <row r="1054" spans="1:8" ht="26.1" hidden="1" customHeight="1" x14ac:dyDescent="0.25">
      <c r="A1054" s="165" t="s">
        <v>2220</v>
      </c>
      <c r="B1054" s="179" t="s">
        <v>1940</v>
      </c>
      <c r="C1054" s="180"/>
      <c r="D1054" s="30" t="s">
        <v>301</v>
      </c>
      <c r="E1054" s="155">
        <v>91995.36</v>
      </c>
      <c r="F1054" s="42">
        <v>91903</v>
      </c>
      <c r="G1054" s="49"/>
      <c r="H1054" s="141"/>
    </row>
    <row r="1055" spans="1:8" ht="17.45" hidden="1" customHeight="1" x14ac:dyDescent="0.25">
      <c r="A1055" s="164" t="s">
        <v>1494</v>
      </c>
      <c r="B1055" s="179" t="s">
        <v>1941</v>
      </c>
      <c r="C1055" s="180"/>
      <c r="D1055" s="30" t="s">
        <v>11</v>
      </c>
      <c r="E1055" s="153">
        <v>244319.5</v>
      </c>
      <c r="F1055" s="40">
        <v>244075</v>
      </c>
      <c r="G1055" s="49"/>
      <c r="H1055" s="141"/>
    </row>
    <row r="1056" spans="1:8" ht="28.5" hidden="1" customHeight="1" x14ac:dyDescent="0.25">
      <c r="A1056" s="165" t="s">
        <v>2221</v>
      </c>
      <c r="B1056" s="179" t="s">
        <v>1942</v>
      </c>
      <c r="C1056" s="180"/>
      <c r="D1056" s="30" t="s">
        <v>301</v>
      </c>
      <c r="E1056" s="155">
        <v>316672.88</v>
      </c>
      <c r="F1056" s="42">
        <v>316356</v>
      </c>
      <c r="G1056" s="49"/>
      <c r="H1056" s="141"/>
    </row>
    <row r="1057" spans="1:8" ht="8.65" hidden="1" customHeight="1" x14ac:dyDescent="0.25">
      <c r="A1057" s="163">
        <v>19.2</v>
      </c>
      <c r="B1057" s="183" t="s">
        <v>1495</v>
      </c>
      <c r="C1057" s="184"/>
      <c r="D1057" s="30"/>
      <c r="E1057" s="154"/>
      <c r="F1057" s="41"/>
      <c r="G1057" s="49"/>
      <c r="H1057" s="141"/>
    </row>
    <row r="1058" spans="1:8" ht="8.65" hidden="1" customHeight="1" x14ac:dyDescent="0.25">
      <c r="A1058" s="164" t="s">
        <v>1496</v>
      </c>
      <c r="B1058" s="179" t="s">
        <v>1497</v>
      </c>
      <c r="C1058" s="180"/>
      <c r="D1058" s="30" t="s">
        <v>11</v>
      </c>
      <c r="E1058" s="153">
        <v>126262.93</v>
      </c>
      <c r="F1058" s="40">
        <v>126137</v>
      </c>
      <c r="G1058" s="49"/>
      <c r="H1058" s="141"/>
    </row>
    <row r="1059" spans="1:8" ht="8.65" hidden="1" customHeight="1" x14ac:dyDescent="0.25">
      <c r="A1059" s="164" t="s">
        <v>1498</v>
      </c>
      <c r="B1059" s="179" t="s">
        <v>1499</v>
      </c>
      <c r="C1059" s="180"/>
      <c r="D1059" s="30" t="s">
        <v>11</v>
      </c>
      <c r="E1059" s="153">
        <v>125939.29</v>
      </c>
      <c r="F1059" s="40">
        <v>125813</v>
      </c>
      <c r="G1059" s="49"/>
      <c r="H1059" s="141"/>
    </row>
    <row r="1060" spans="1:8" ht="26.1" hidden="1" customHeight="1" x14ac:dyDescent="0.25">
      <c r="A1060" s="165" t="s">
        <v>2222</v>
      </c>
      <c r="B1060" s="179" t="s">
        <v>1943</v>
      </c>
      <c r="C1060" s="180"/>
      <c r="D1060" s="30" t="s">
        <v>797</v>
      </c>
      <c r="E1060" s="155">
        <v>668861.47</v>
      </c>
      <c r="F1060" s="42">
        <v>668193</v>
      </c>
      <c r="G1060" s="49"/>
      <c r="H1060" s="141"/>
    </row>
    <row r="1061" spans="1:8" ht="30" hidden="1" customHeight="1" x14ac:dyDescent="0.25">
      <c r="A1061" s="165" t="s">
        <v>2223</v>
      </c>
      <c r="B1061" s="179" t="s">
        <v>1944</v>
      </c>
      <c r="C1061" s="180"/>
      <c r="D1061" s="30" t="s">
        <v>1275</v>
      </c>
      <c r="E1061" s="155">
        <v>6999643</v>
      </c>
      <c r="F1061" s="42">
        <v>6992643</v>
      </c>
      <c r="G1061" s="49"/>
      <c r="H1061" s="141"/>
    </row>
    <row r="1062" spans="1:8" ht="39" hidden="1" customHeight="1" x14ac:dyDescent="0.25">
      <c r="A1062" s="165" t="s">
        <v>2224</v>
      </c>
      <c r="B1062" s="179" t="s">
        <v>1945</v>
      </c>
      <c r="C1062" s="180"/>
      <c r="D1062" s="30" t="s">
        <v>789</v>
      </c>
      <c r="E1062" s="155">
        <v>129987939.7</v>
      </c>
      <c r="F1062" s="42">
        <v>129857952</v>
      </c>
      <c r="G1062" s="49"/>
      <c r="H1062" s="141"/>
    </row>
    <row r="1063" spans="1:8" ht="21.75" hidden="1" customHeight="1" x14ac:dyDescent="0.25">
      <c r="A1063" s="164" t="s">
        <v>1500</v>
      </c>
      <c r="B1063" s="179" t="s">
        <v>1946</v>
      </c>
      <c r="C1063" s="180"/>
      <c r="D1063" s="30" t="s">
        <v>4</v>
      </c>
      <c r="E1063" s="153">
        <v>690013.37</v>
      </c>
      <c r="F1063" s="40">
        <v>689323</v>
      </c>
      <c r="G1063" s="49"/>
      <c r="H1063" s="141"/>
    </row>
    <row r="1064" spans="1:8" ht="40.5" hidden="1" customHeight="1" x14ac:dyDescent="0.25">
      <c r="A1064" s="165" t="s">
        <v>2225</v>
      </c>
      <c r="B1064" s="179" t="s">
        <v>1947</v>
      </c>
      <c r="C1064" s="180"/>
      <c r="D1064" s="30" t="s">
        <v>797</v>
      </c>
      <c r="E1064" s="155">
        <v>858858.54</v>
      </c>
      <c r="F1064" s="42">
        <v>858000</v>
      </c>
      <c r="G1064" s="49"/>
      <c r="H1064" s="141"/>
    </row>
    <row r="1065" spans="1:8" ht="42.75" hidden="1" customHeight="1" x14ac:dyDescent="0.25">
      <c r="A1065" s="165" t="s">
        <v>2226</v>
      </c>
      <c r="B1065" s="179" t="s">
        <v>1948</v>
      </c>
      <c r="C1065" s="180"/>
      <c r="D1065" s="30" t="s">
        <v>797</v>
      </c>
      <c r="E1065" s="155">
        <v>1412387.01</v>
      </c>
      <c r="F1065" s="42">
        <v>1410975</v>
      </c>
      <c r="G1065" s="49"/>
      <c r="H1065" s="141"/>
    </row>
    <row r="1066" spans="1:8" ht="17.45" hidden="1" customHeight="1" x14ac:dyDescent="0.25">
      <c r="A1066" s="164" t="s">
        <v>1501</v>
      </c>
      <c r="B1066" s="179" t="s">
        <v>1949</v>
      </c>
      <c r="C1066" s="180"/>
      <c r="D1066" s="30" t="s">
        <v>4</v>
      </c>
      <c r="E1066" s="153">
        <v>372279.16</v>
      </c>
      <c r="F1066" s="40">
        <v>371907</v>
      </c>
      <c r="G1066" s="49"/>
      <c r="H1066" s="141"/>
    </row>
    <row r="1067" spans="1:8" ht="8.65" hidden="1" customHeight="1" x14ac:dyDescent="0.25">
      <c r="A1067" s="164" t="s">
        <v>1502</v>
      </c>
      <c r="B1067" s="179" t="s">
        <v>1503</v>
      </c>
      <c r="C1067" s="180"/>
      <c r="D1067" s="30" t="s">
        <v>1345</v>
      </c>
      <c r="E1067" s="157">
        <v>13648983.300000001</v>
      </c>
      <c r="F1067" s="45">
        <v>13635334</v>
      </c>
      <c r="G1067" s="49"/>
      <c r="H1067" s="141"/>
    </row>
    <row r="1068" spans="1:8" ht="8.65" hidden="1" customHeight="1" x14ac:dyDescent="0.25">
      <c r="A1068" s="164" t="s">
        <v>1504</v>
      </c>
      <c r="B1068" s="179" t="s">
        <v>1505</v>
      </c>
      <c r="C1068" s="180"/>
      <c r="D1068" s="30" t="s">
        <v>1345</v>
      </c>
      <c r="E1068" s="153">
        <v>9891849.1799999997</v>
      </c>
      <c r="F1068" s="40">
        <v>9881957</v>
      </c>
      <c r="G1068" s="49"/>
      <c r="H1068" s="141"/>
    </row>
    <row r="1069" spans="1:8" ht="14.65" hidden="1" customHeight="1" x14ac:dyDescent="0.25">
      <c r="A1069" s="164" t="s">
        <v>1506</v>
      </c>
      <c r="B1069" s="179" t="s">
        <v>1507</v>
      </c>
      <c r="C1069" s="180"/>
      <c r="D1069" s="30" t="s">
        <v>1345</v>
      </c>
      <c r="E1069" s="153">
        <v>3978856.06</v>
      </c>
      <c r="F1069" s="40">
        <v>3974877</v>
      </c>
      <c r="G1069" s="49"/>
      <c r="H1069" s="141"/>
    </row>
    <row r="1070" spans="1:8" ht="8.65" hidden="1" customHeight="1" x14ac:dyDescent="0.25">
      <c r="A1070" s="164" t="s">
        <v>1508</v>
      </c>
      <c r="B1070" s="179" t="s">
        <v>1509</v>
      </c>
      <c r="C1070" s="180"/>
      <c r="D1070" s="30" t="s">
        <v>1345</v>
      </c>
      <c r="E1070" s="153">
        <v>2799034.06</v>
      </c>
      <c r="F1070" s="40">
        <v>2796235</v>
      </c>
      <c r="G1070" s="49"/>
      <c r="H1070" s="141"/>
    </row>
    <row r="1071" spans="1:8" ht="8.65" hidden="1" customHeight="1" x14ac:dyDescent="0.25">
      <c r="A1071" s="163">
        <v>19.3</v>
      </c>
      <c r="B1071" s="183" t="s">
        <v>1510</v>
      </c>
      <c r="C1071" s="184"/>
      <c r="D1071" s="30"/>
      <c r="E1071" s="154"/>
      <c r="F1071" s="41"/>
      <c r="G1071" s="49"/>
      <c r="H1071" s="141"/>
    </row>
    <row r="1072" spans="1:8" ht="8.65" hidden="1" customHeight="1" x14ac:dyDescent="0.25">
      <c r="A1072" s="164" t="s">
        <v>1511</v>
      </c>
      <c r="B1072" s="179" t="s">
        <v>1512</v>
      </c>
      <c r="C1072" s="180"/>
      <c r="D1072" s="30" t="s">
        <v>4</v>
      </c>
      <c r="E1072" s="153">
        <v>221282.88</v>
      </c>
      <c r="F1072" s="40">
        <v>221062</v>
      </c>
      <c r="G1072" s="49"/>
      <c r="H1072" s="141"/>
    </row>
    <row r="1073" spans="1:8" ht="8.65" hidden="1" customHeight="1" x14ac:dyDescent="0.25">
      <c r="A1073" s="164" t="s">
        <v>1513</v>
      </c>
      <c r="B1073" s="179" t="s">
        <v>1514</v>
      </c>
      <c r="C1073" s="180"/>
      <c r="D1073" s="30" t="s">
        <v>11</v>
      </c>
      <c r="E1073" s="153">
        <v>207582.99</v>
      </c>
      <c r="F1073" s="40">
        <v>207375</v>
      </c>
      <c r="G1073" s="49"/>
      <c r="H1073" s="141"/>
    </row>
    <row r="1074" spans="1:8" ht="8.65" hidden="1" customHeight="1" x14ac:dyDescent="0.25">
      <c r="A1074" s="164" t="s">
        <v>1515</v>
      </c>
      <c r="B1074" s="179" t="s">
        <v>1516</v>
      </c>
      <c r="C1074" s="180"/>
      <c r="D1074" s="30" t="s">
        <v>11</v>
      </c>
      <c r="E1074" s="153">
        <v>250919.58</v>
      </c>
      <c r="F1074" s="40">
        <v>250669</v>
      </c>
      <c r="G1074" s="49"/>
      <c r="H1074" s="141"/>
    </row>
    <row r="1075" spans="1:8" ht="8.65" hidden="1" customHeight="1" x14ac:dyDescent="0.25">
      <c r="A1075" s="164" t="s">
        <v>1517</v>
      </c>
      <c r="B1075" s="179" t="s">
        <v>1518</v>
      </c>
      <c r="C1075" s="180"/>
      <c r="D1075" s="30" t="s">
        <v>11</v>
      </c>
      <c r="E1075" s="153">
        <v>20873.48</v>
      </c>
      <c r="F1075" s="40">
        <v>20853</v>
      </c>
      <c r="G1075" s="49"/>
      <c r="H1075" s="141"/>
    </row>
    <row r="1076" spans="1:8" ht="8.65" hidden="1" customHeight="1" x14ac:dyDescent="0.25">
      <c r="A1076" s="164" t="s">
        <v>1519</v>
      </c>
      <c r="B1076" s="179" t="s">
        <v>1520</v>
      </c>
      <c r="C1076" s="180"/>
      <c r="D1076" s="30" t="s">
        <v>14</v>
      </c>
      <c r="E1076" s="153">
        <v>49687.99</v>
      </c>
      <c r="F1076" s="40">
        <v>49638</v>
      </c>
      <c r="G1076" s="49"/>
      <c r="H1076" s="141"/>
    </row>
    <row r="1077" spans="1:8" ht="8.65" hidden="1" customHeight="1" x14ac:dyDescent="0.25">
      <c r="A1077" s="163">
        <v>19.399999999999999</v>
      </c>
      <c r="B1077" s="183" t="s">
        <v>1521</v>
      </c>
      <c r="C1077" s="184"/>
      <c r="D1077" s="30"/>
      <c r="E1077" s="154"/>
      <c r="F1077" s="41"/>
      <c r="G1077" s="49"/>
      <c r="H1077" s="141"/>
    </row>
    <row r="1078" spans="1:8" ht="8.65" hidden="1" customHeight="1" x14ac:dyDescent="0.25">
      <c r="A1078" s="164" t="s">
        <v>1522</v>
      </c>
      <c r="B1078" s="179" t="s">
        <v>1523</v>
      </c>
      <c r="C1078" s="180"/>
      <c r="D1078" s="30" t="s">
        <v>89</v>
      </c>
      <c r="E1078" s="153">
        <v>78926.080000000002</v>
      </c>
      <c r="F1078" s="40">
        <v>78847</v>
      </c>
      <c r="G1078" s="49"/>
      <c r="H1078" s="141"/>
    </row>
    <row r="1079" spans="1:8" ht="8.65" hidden="1" customHeight="1" x14ac:dyDescent="0.25">
      <c r="A1079" s="164" t="s">
        <v>1524</v>
      </c>
      <c r="B1079" s="179" t="s">
        <v>1525</v>
      </c>
      <c r="C1079" s="180"/>
      <c r="D1079" s="30" t="s">
        <v>89</v>
      </c>
      <c r="E1079" s="153">
        <v>136056.57</v>
      </c>
      <c r="F1079" s="40">
        <v>135921</v>
      </c>
      <c r="G1079" s="49"/>
      <c r="H1079" s="141"/>
    </row>
    <row r="1080" spans="1:8" ht="8.65" hidden="1" customHeight="1" x14ac:dyDescent="0.25">
      <c r="A1080" s="164" t="s">
        <v>1526</v>
      </c>
      <c r="B1080" s="179" t="s">
        <v>1527</v>
      </c>
      <c r="C1080" s="180"/>
      <c r="D1080" s="30" t="s">
        <v>89</v>
      </c>
      <c r="E1080" s="153">
        <v>55646.73</v>
      </c>
      <c r="F1080" s="40">
        <v>55591</v>
      </c>
      <c r="G1080" s="49"/>
      <c r="H1080" s="141"/>
    </row>
    <row r="1081" spans="1:8" ht="9.6" hidden="1" customHeight="1" x14ac:dyDescent="0.25">
      <c r="A1081" s="166"/>
      <c r="B1081" s="28"/>
      <c r="C1081" s="28"/>
      <c r="D1081" s="30"/>
      <c r="E1081" s="20"/>
      <c r="F1081" s="20"/>
      <c r="G1081" s="49"/>
      <c r="H1081" s="141"/>
    </row>
    <row r="1082" spans="1:8" ht="6.95" hidden="1" customHeight="1" x14ac:dyDescent="0.25">
      <c r="A1082" s="167" t="s">
        <v>1</v>
      </c>
      <c r="B1082" s="29"/>
      <c r="C1082" s="29"/>
      <c r="D1082" s="30"/>
      <c r="E1082" s="21"/>
      <c r="F1082" s="22"/>
      <c r="G1082" s="49"/>
      <c r="H1082" s="141"/>
    </row>
    <row r="1083" spans="1:8" ht="10.15" hidden="1" customHeight="1" x14ac:dyDescent="0.25">
      <c r="A1083" s="168" t="s">
        <v>2</v>
      </c>
      <c r="B1083" s="185" t="s">
        <v>3</v>
      </c>
      <c r="C1083" s="186"/>
      <c r="D1083" s="30" t="s">
        <v>4</v>
      </c>
      <c r="E1083" s="152" t="s">
        <v>5</v>
      </c>
      <c r="F1083" s="39" t="s">
        <v>6</v>
      </c>
      <c r="G1083" s="49"/>
      <c r="H1083" s="141"/>
    </row>
    <row r="1084" spans="1:8" ht="9.4" hidden="1" customHeight="1" x14ac:dyDescent="0.25">
      <c r="A1084" s="164" t="s">
        <v>1528</v>
      </c>
      <c r="B1084" s="179" t="s">
        <v>1529</v>
      </c>
      <c r="C1084" s="180"/>
      <c r="D1084" s="30" t="s">
        <v>11</v>
      </c>
      <c r="E1084" s="153">
        <v>922.14</v>
      </c>
      <c r="F1084" s="40">
        <v>921</v>
      </c>
      <c r="G1084" s="49"/>
      <c r="H1084" s="141"/>
    </row>
    <row r="1085" spans="1:8" ht="8.65" hidden="1" customHeight="1" x14ac:dyDescent="0.25">
      <c r="A1085" s="164" t="s">
        <v>1530</v>
      </c>
      <c r="B1085" s="179" t="s">
        <v>1531</v>
      </c>
      <c r="C1085" s="180"/>
      <c r="D1085" s="30" t="s">
        <v>89</v>
      </c>
      <c r="E1085" s="153">
        <v>20942.84</v>
      </c>
      <c r="F1085" s="40">
        <v>20922</v>
      </c>
      <c r="G1085" s="49"/>
      <c r="H1085" s="141"/>
    </row>
    <row r="1086" spans="1:8" ht="8.65" hidden="1" customHeight="1" x14ac:dyDescent="0.25">
      <c r="A1086" s="164" t="s">
        <v>1532</v>
      </c>
      <c r="B1086" s="179" t="s">
        <v>1533</v>
      </c>
      <c r="C1086" s="180"/>
      <c r="D1086" s="30" t="s">
        <v>11</v>
      </c>
      <c r="E1086" s="153">
        <v>39257.39</v>
      </c>
      <c r="F1086" s="40">
        <v>39218</v>
      </c>
      <c r="G1086" s="49"/>
      <c r="H1086" s="141"/>
    </row>
    <row r="1087" spans="1:8" ht="8.65" hidden="1" customHeight="1" x14ac:dyDescent="0.25">
      <c r="A1087" s="164" t="s">
        <v>1534</v>
      </c>
      <c r="B1087" s="179" t="s">
        <v>1535</v>
      </c>
      <c r="C1087" s="180"/>
      <c r="D1087" s="30" t="s">
        <v>89</v>
      </c>
      <c r="E1087" s="153">
        <v>54926.94</v>
      </c>
      <c r="F1087" s="40">
        <v>54872</v>
      </c>
      <c r="G1087" s="49"/>
      <c r="H1087" s="141"/>
    </row>
    <row r="1088" spans="1:8" ht="46.5" hidden="1" customHeight="1" x14ac:dyDescent="0.25">
      <c r="A1088" s="165" t="s">
        <v>2227</v>
      </c>
      <c r="B1088" s="179" t="s">
        <v>1950</v>
      </c>
      <c r="C1088" s="180"/>
      <c r="D1088" s="30" t="s">
        <v>789</v>
      </c>
      <c r="E1088" s="155">
        <v>3200362.75</v>
      </c>
      <c r="F1088" s="42">
        <v>3197162</v>
      </c>
      <c r="G1088" s="49"/>
      <c r="H1088" s="141"/>
    </row>
    <row r="1089" spans="1:8" ht="17.45" hidden="1" customHeight="1" x14ac:dyDescent="0.25">
      <c r="A1089" s="164" t="s">
        <v>1536</v>
      </c>
      <c r="B1089" s="179" t="s">
        <v>1951</v>
      </c>
      <c r="C1089" s="180"/>
      <c r="D1089" s="30" t="s">
        <v>11</v>
      </c>
      <c r="E1089" s="153">
        <v>48064.41</v>
      </c>
      <c r="F1089" s="40">
        <v>48016</v>
      </c>
      <c r="G1089" s="49"/>
      <c r="H1089" s="141"/>
    </row>
    <row r="1090" spans="1:8" ht="17.45" hidden="1" customHeight="1" x14ac:dyDescent="0.25">
      <c r="A1090" s="164" t="s">
        <v>1537</v>
      </c>
      <c r="B1090" s="179" t="s">
        <v>1952</v>
      </c>
      <c r="C1090" s="180"/>
      <c r="D1090" s="30" t="s">
        <v>11</v>
      </c>
      <c r="E1090" s="153">
        <v>29609.54</v>
      </c>
      <c r="F1090" s="40">
        <v>29580</v>
      </c>
      <c r="G1090" s="49"/>
      <c r="H1090" s="141"/>
    </row>
    <row r="1091" spans="1:8" ht="8.65" hidden="1" customHeight="1" x14ac:dyDescent="0.25">
      <c r="A1091" s="162">
        <v>20</v>
      </c>
      <c r="B1091" s="181" t="s">
        <v>1538</v>
      </c>
      <c r="C1091" s="182"/>
      <c r="D1091" s="30"/>
      <c r="E1091" s="156"/>
      <c r="F1091" s="43"/>
      <c r="G1091" s="49"/>
      <c r="H1091" s="141"/>
    </row>
    <row r="1092" spans="1:8" ht="8.65" hidden="1" customHeight="1" x14ac:dyDescent="0.25">
      <c r="A1092" s="163">
        <v>20.100000000000001</v>
      </c>
      <c r="B1092" s="183" t="s">
        <v>1539</v>
      </c>
      <c r="C1092" s="184"/>
      <c r="D1092" s="30"/>
      <c r="E1092" s="154"/>
      <c r="F1092" s="41"/>
      <c r="G1092" s="49"/>
      <c r="H1092" s="141"/>
    </row>
    <row r="1093" spans="1:8" ht="8.65" hidden="1" customHeight="1" x14ac:dyDescent="0.25">
      <c r="A1093" s="164" t="s">
        <v>1540</v>
      </c>
      <c r="B1093" s="179" t="s">
        <v>1541</v>
      </c>
      <c r="C1093" s="180"/>
      <c r="D1093" s="30" t="s">
        <v>11</v>
      </c>
      <c r="E1093" s="153">
        <v>2951.4</v>
      </c>
      <c r="F1093" s="40">
        <v>2948</v>
      </c>
      <c r="G1093" s="49"/>
      <c r="H1093" s="141"/>
    </row>
    <row r="1094" spans="1:8" ht="17.45" hidden="1" customHeight="1" x14ac:dyDescent="0.25">
      <c r="A1094" s="164" t="s">
        <v>1542</v>
      </c>
      <c r="B1094" s="179" t="s">
        <v>1953</v>
      </c>
      <c r="C1094" s="180"/>
      <c r="D1094" s="30" t="s">
        <v>11</v>
      </c>
      <c r="E1094" s="153">
        <v>34019.43</v>
      </c>
      <c r="F1094" s="40">
        <v>33985</v>
      </c>
      <c r="G1094" s="49"/>
      <c r="H1094" s="141"/>
    </row>
    <row r="1095" spans="1:8" ht="14.65" hidden="1" customHeight="1" x14ac:dyDescent="0.25">
      <c r="A1095" s="164" t="s">
        <v>1543</v>
      </c>
      <c r="B1095" s="179" t="s">
        <v>1544</v>
      </c>
      <c r="C1095" s="180"/>
      <c r="D1095" s="30" t="s">
        <v>11</v>
      </c>
      <c r="E1095" s="153">
        <v>14731.03</v>
      </c>
      <c r="F1095" s="40">
        <v>14716</v>
      </c>
      <c r="G1095" s="49"/>
      <c r="H1095" s="141"/>
    </row>
    <row r="1096" spans="1:8" ht="8.65" hidden="1" customHeight="1" x14ac:dyDescent="0.25">
      <c r="A1096" s="164" t="s">
        <v>1545</v>
      </c>
      <c r="B1096" s="179" t="s">
        <v>1546</v>
      </c>
      <c r="C1096" s="180"/>
      <c r="D1096" s="30" t="s">
        <v>89</v>
      </c>
      <c r="E1096" s="153">
        <v>2712.13</v>
      </c>
      <c r="F1096" s="40">
        <v>2709</v>
      </c>
      <c r="G1096" s="49"/>
      <c r="H1096" s="141"/>
    </row>
    <row r="1097" spans="1:8" ht="8.65" hidden="1" customHeight="1" x14ac:dyDescent="0.25">
      <c r="A1097" s="164" t="s">
        <v>1547</v>
      </c>
      <c r="B1097" s="179" t="s">
        <v>1548</v>
      </c>
      <c r="C1097" s="180"/>
      <c r="D1097" s="30" t="s">
        <v>89</v>
      </c>
      <c r="E1097" s="153">
        <v>6793.08</v>
      </c>
      <c r="F1097" s="40">
        <v>6786</v>
      </c>
      <c r="G1097" s="49"/>
      <c r="H1097" s="141"/>
    </row>
    <row r="1098" spans="1:8" ht="8.65" hidden="1" customHeight="1" x14ac:dyDescent="0.25">
      <c r="A1098" s="164" t="s">
        <v>1549</v>
      </c>
      <c r="B1098" s="179" t="s">
        <v>1550</v>
      </c>
      <c r="C1098" s="180"/>
      <c r="D1098" s="30" t="s">
        <v>4</v>
      </c>
      <c r="E1098" s="153">
        <v>26470.27</v>
      </c>
      <c r="F1098" s="40">
        <v>26444</v>
      </c>
      <c r="G1098" s="49"/>
      <c r="H1098" s="141"/>
    </row>
    <row r="1099" spans="1:8" ht="8.65" hidden="1" customHeight="1" x14ac:dyDescent="0.25">
      <c r="A1099" s="164" t="s">
        <v>1551</v>
      </c>
      <c r="B1099" s="179" t="s">
        <v>1552</v>
      </c>
      <c r="C1099" s="180"/>
      <c r="D1099" s="30" t="s">
        <v>11</v>
      </c>
      <c r="E1099" s="153">
        <v>10689.38</v>
      </c>
      <c r="F1099" s="40">
        <v>10679</v>
      </c>
      <c r="G1099" s="49"/>
      <c r="H1099" s="141"/>
    </row>
    <row r="1100" spans="1:8" ht="8.65" hidden="1" customHeight="1" x14ac:dyDescent="0.25">
      <c r="A1100" s="164" t="s">
        <v>1553</v>
      </c>
      <c r="B1100" s="179" t="s">
        <v>1554</v>
      </c>
      <c r="C1100" s="180"/>
      <c r="D1100" s="30" t="s">
        <v>4</v>
      </c>
      <c r="E1100" s="153">
        <v>1627544.07</v>
      </c>
      <c r="F1100" s="40">
        <v>1625917</v>
      </c>
      <c r="G1100" s="49"/>
      <c r="H1100" s="141"/>
    </row>
    <row r="1101" spans="1:8" ht="17.45" hidden="1" customHeight="1" x14ac:dyDescent="0.25">
      <c r="A1101" s="164" t="s">
        <v>1555</v>
      </c>
      <c r="B1101" s="179" t="s">
        <v>1954</v>
      </c>
      <c r="C1101" s="180"/>
      <c r="D1101" s="30" t="s">
        <v>11</v>
      </c>
      <c r="E1101" s="153">
        <v>1045245.1</v>
      </c>
      <c r="F1101" s="40">
        <v>1044200</v>
      </c>
      <c r="G1101" s="49"/>
      <c r="H1101" s="141"/>
    </row>
    <row r="1102" spans="1:8" ht="17.45" hidden="1" customHeight="1" x14ac:dyDescent="0.25">
      <c r="A1102" s="164" t="s">
        <v>1556</v>
      </c>
      <c r="B1102" s="179" t="s">
        <v>1955</v>
      </c>
      <c r="C1102" s="180"/>
      <c r="D1102" s="30" t="s">
        <v>89</v>
      </c>
      <c r="E1102" s="153">
        <v>226117.23</v>
      </c>
      <c r="F1102" s="40">
        <v>225891</v>
      </c>
      <c r="G1102" s="49"/>
      <c r="H1102" s="141"/>
    </row>
    <row r="1103" spans="1:8" ht="8.65" hidden="1" customHeight="1" x14ac:dyDescent="0.25">
      <c r="A1103" s="162">
        <v>21</v>
      </c>
      <c r="B1103" s="181" t="s">
        <v>1557</v>
      </c>
      <c r="C1103" s="182"/>
      <c r="D1103" s="30"/>
      <c r="E1103" s="156"/>
      <c r="F1103" s="43"/>
      <c r="G1103" s="49"/>
      <c r="H1103" s="141"/>
    </row>
    <row r="1104" spans="1:8" ht="8.65" hidden="1" customHeight="1" x14ac:dyDescent="0.25">
      <c r="A1104" s="163">
        <v>21.1</v>
      </c>
      <c r="B1104" s="183" t="s">
        <v>1558</v>
      </c>
      <c r="C1104" s="184"/>
      <c r="D1104" s="30"/>
      <c r="E1104" s="154"/>
      <c r="F1104" s="41"/>
      <c r="G1104" s="49"/>
      <c r="H1104" s="141"/>
    </row>
    <row r="1105" spans="1:8" ht="8.65" hidden="1" customHeight="1" x14ac:dyDescent="0.25">
      <c r="A1105" s="164" t="s">
        <v>1559</v>
      </c>
      <c r="B1105" s="179" t="s">
        <v>1560</v>
      </c>
      <c r="C1105" s="180"/>
      <c r="D1105" s="30" t="s">
        <v>4</v>
      </c>
      <c r="E1105" s="153">
        <v>34685.22</v>
      </c>
      <c r="F1105" s="40">
        <v>34651</v>
      </c>
      <c r="G1105" s="49"/>
      <c r="H1105" s="141"/>
    </row>
    <row r="1106" spans="1:8" ht="8.65" hidden="1" customHeight="1" x14ac:dyDescent="0.25">
      <c r="A1106" s="164" t="s">
        <v>1561</v>
      </c>
      <c r="B1106" s="179" t="s">
        <v>1562</v>
      </c>
      <c r="C1106" s="180"/>
      <c r="D1106" s="30" t="s">
        <v>4</v>
      </c>
      <c r="E1106" s="153">
        <v>73925.16</v>
      </c>
      <c r="F1106" s="40">
        <v>73851</v>
      </c>
      <c r="G1106" s="49"/>
      <c r="H1106" s="141"/>
    </row>
    <row r="1107" spans="1:8" ht="8.65" hidden="1" customHeight="1" x14ac:dyDescent="0.25">
      <c r="A1107" s="164" t="s">
        <v>1563</v>
      </c>
      <c r="B1107" s="179" t="s">
        <v>1564</v>
      </c>
      <c r="C1107" s="180"/>
      <c r="D1107" s="30" t="s">
        <v>4</v>
      </c>
      <c r="E1107" s="153">
        <v>141394.21</v>
      </c>
      <c r="F1107" s="40">
        <v>141253</v>
      </c>
      <c r="G1107" s="49"/>
      <c r="H1107" s="141"/>
    </row>
    <row r="1108" spans="1:8" ht="8.65" hidden="1" customHeight="1" x14ac:dyDescent="0.25">
      <c r="A1108" s="164" t="s">
        <v>1565</v>
      </c>
      <c r="B1108" s="179" t="s">
        <v>1566</v>
      </c>
      <c r="C1108" s="180"/>
      <c r="D1108" s="30" t="s">
        <v>4</v>
      </c>
      <c r="E1108" s="153">
        <v>233347.92</v>
      </c>
      <c r="F1108" s="40">
        <v>233115</v>
      </c>
      <c r="G1108" s="49"/>
      <c r="H1108" s="141"/>
    </row>
    <row r="1109" spans="1:8" ht="8.65" hidden="1" customHeight="1" x14ac:dyDescent="0.25">
      <c r="A1109" s="164" t="s">
        <v>1567</v>
      </c>
      <c r="B1109" s="179" t="s">
        <v>1568</v>
      </c>
      <c r="C1109" s="180"/>
      <c r="D1109" s="30" t="s">
        <v>4</v>
      </c>
      <c r="E1109" s="153">
        <v>380577.14</v>
      </c>
      <c r="F1109" s="40">
        <v>380197</v>
      </c>
      <c r="G1109" s="49"/>
      <c r="H1109" s="141"/>
    </row>
    <row r="1110" spans="1:8" ht="8.65" hidden="1" customHeight="1" x14ac:dyDescent="0.25">
      <c r="A1110" s="163">
        <v>21.2</v>
      </c>
      <c r="B1110" s="183" t="s">
        <v>1569</v>
      </c>
      <c r="C1110" s="184"/>
      <c r="D1110" s="30"/>
      <c r="E1110" s="154"/>
      <c r="F1110" s="41"/>
      <c r="G1110" s="49"/>
      <c r="H1110" s="141"/>
    </row>
    <row r="1111" spans="1:8" ht="34.5" hidden="1" customHeight="1" x14ac:dyDescent="0.25">
      <c r="A1111" s="165" t="s">
        <v>2228</v>
      </c>
      <c r="B1111" s="179" t="s">
        <v>1956</v>
      </c>
      <c r="C1111" s="180"/>
      <c r="D1111" s="30" t="s">
        <v>797</v>
      </c>
      <c r="E1111" s="155">
        <v>2888059.85</v>
      </c>
      <c r="F1111" s="42">
        <v>2885172</v>
      </c>
      <c r="G1111" s="49"/>
      <c r="H1111" s="141"/>
    </row>
    <row r="1112" spans="1:8" ht="75.75" hidden="1" customHeight="1" x14ac:dyDescent="0.25">
      <c r="A1112" s="165" t="s">
        <v>2229</v>
      </c>
      <c r="B1112" s="179" t="s">
        <v>2007</v>
      </c>
      <c r="C1112" s="180"/>
      <c r="D1112" s="30" t="s">
        <v>789</v>
      </c>
      <c r="E1112" s="155">
        <v>17081931.760000002</v>
      </c>
      <c r="F1112" s="42">
        <v>17064850</v>
      </c>
      <c r="G1112" s="49"/>
      <c r="H1112" s="141"/>
    </row>
    <row r="1113" spans="1:8" ht="104.25" hidden="1" customHeight="1" x14ac:dyDescent="0.25">
      <c r="A1113" s="165" t="s">
        <v>2230</v>
      </c>
      <c r="B1113" s="179" t="s">
        <v>2008</v>
      </c>
      <c r="C1113" s="180"/>
      <c r="D1113" s="30" t="s">
        <v>797</v>
      </c>
      <c r="E1113" s="155">
        <v>659473.89</v>
      </c>
      <c r="F1113" s="42">
        <v>658814</v>
      </c>
      <c r="G1113" s="49"/>
      <c r="H1113" s="141"/>
    </row>
    <row r="1114" spans="1:8" ht="60" hidden="1" customHeight="1" x14ac:dyDescent="0.25">
      <c r="A1114" s="165" t="s">
        <v>2231</v>
      </c>
      <c r="B1114" s="179" t="s">
        <v>1957</v>
      </c>
      <c r="C1114" s="180"/>
      <c r="D1114" s="30" t="s">
        <v>789</v>
      </c>
      <c r="E1114" s="155">
        <v>775362.61</v>
      </c>
      <c r="F1114" s="42">
        <v>774587</v>
      </c>
      <c r="G1114" s="49"/>
      <c r="H1114" s="141"/>
    </row>
    <row r="1115" spans="1:8" ht="29.1" hidden="1" customHeight="1" x14ac:dyDescent="0.25">
      <c r="A1115" s="165" t="s">
        <v>2232</v>
      </c>
      <c r="B1115" s="179" t="s">
        <v>1958</v>
      </c>
      <c r="C1115" s="180"/>
      <c r="D1115" s="30" t="s">
        <v>301</v>
      </c>
      <c r="E1115" s="155">
        <v>552352.31000000006</v>
      </c>
      <c r="F1115" s="42">
        <v>551800</v>
      </c>
      <c r="G1115" s="49"/>
      <c r="H1115" s="141"/>
    </row>
    <row r="1116" spans="1:8" ht="43.7" hidden="1" customHeight="1" x14ac:dyDescent="0.25">
      <c r="A1116" s="165" t="s">
        <v>2233</v>
      </c>
      <c r="B1116" s="179" t="s">
        <v>1959</v>
      </c>
      <c r="C1116" s="180"/>
      <c r="D1116" s="30" t="s">
        <v>789</v>
      </c>
      <c r="E1116" s="155">
        <v>4850703.95</v>
      </c>
      <c r="F1116" s="42">
        <v>4845853</v>
      </c>
      <c r="G1116" s="49"/>
      <c r="H1116" s="141"/>
    </row>
    <row r="1117" spans="1:8" ht="65.45" hidden="1" customHeight="1" x14ac:dyDescent="0.25">
      <c r="A1117" s="165" t="s">
        <v>2234</v>
      </c>
      <c r="B1117" s="179" t="s">
        <v>1960</v>
      </c>
      <c r="C1117" s="180"/>
      <c r="D1117" s="30" t="s">
        <v>789</v>
      </c>
      <c r="E1117" s="155">
        <v>11186985.48</v>
      </c>
      <c r="F1117" s="42">
        <v>11175798</v>
      </c>
      <c r="G1117" s="49"/>
      <c r="H1117" s="141"/>
    </row>
    <row r="1118" spans="1:8" ht="78" hidden="1" customHeight="1" x14ac:dyDescent="0.25">
      <c r="A1118" s="165" t="s">
        <v>2235</v>
      </c>
      <c r="B1118" s="179" t="s">
        <v>1961</v>
      </c>
      <c r="C1118" s="180"/>
      <c r="D1118" s="30" t="s">
        <v>789</v>
      </c>
      <c r="E1118" s="155">
        <v>12132698.699999999</v>
      </c>
      <c r="F1118" s="42">
        <v>12120566</v>
      </c>
      <c r="G1118" s="49"/>
      <c r="H1118" s="141"/>
    </row>
    <row r="1119" spans="1:8" ht="69.75" hidden="1" customHeight="1" x14ac:dyDescent="0.25">
      <c r="A1119" s="165" t="s">
        <v>2236</v>
      </c>
      <c r="B1119" s="179" t="s">
        <v>1962</v>
      </c>
      <c r="C1119" s="180"/>
      <c r="D1119" s="30" t="s">
        <v>789</v>
      </c>
      <c r="E1119" s="155">
        <v>7889266.1200000001</v>
      </c>
      <c r="F1119" s="42">
        <v>7881377</v>
      </c>
      <c r="G1119" s="49"/>
      <c r="H1119" s="141"/>
    </row>
    <row r="1120" spans="1:8" ht="72" hidden="1" customHeight="1" x14ac:dyDescent="0.25">
      <c r="A1120" s="165" t="s">
        <v>2237</v>
      </c>
      <c r="B1120" s="179" t="s">
        <v>2009</v>
      </c>
      <c r="C1120" s="180"/>
      <c r="D1120" s="30" t="s">
        <v>789</v>
      </c>
      <c r="E1120" s="155">
        <v>2847517.59</v>
      </c>
      <c r="F1120" s="42">
        <v>2844670</v>
      </c>
      <c r="G1120" s="49"/>
      <c r="H1120" s="141"/>
    </row>
    <row r="1121" spans="1:8" ht="17.45" hidden="1" customHeight="1" x14ac:dyDescent="0.25">
      <c r="A1121" s="164" t="s">
        <v>1570</v>
      </c>
      <c r="B1121" s="179" t="s">
        <v>1963</v>
      </c>
      <c r="C1121" s="180"/>
      <c r="D1121" s="30" t="s">
        <v>4</v>
      </c>
      <c r="E1121" s="153">
        <v>441408.46</v>
      </c>
      <c r="F1121" s="40">
        <v>440967</v>
      </c>
      <c r="G1121" s="49"/>
      <c r="H1121" s="141"/>
    </row>
    <row r="1122" spans="1:8" ht="17.45" hidden="1" customHeight="1" x14ac:dyDescent="0.25">
      <c r="A1122" s="164" t="s">
        <v>1571</v>
      </c>
      <c r="B1122" s="179" t="s">
        <v>1964</v>
      </c>
      <c r="C1122" s="180"/>
      <c r="D1122" s="30" t="s">
        <v>4</v>
      </c>
      <c r="E1122" s="153">
        <v>441408.46</v>
      </c>
      <c r="F1122" s="40">
        <v>440967</v>
      </c>
      <c r="G1122" s="49"/>
      <c r="H1122" s="141"/>
    </row>
    <row r="1123" spans="1:8" ht="34.5" hidden="1" customHeight="1" x14ac:dyDescent="0.25">
      <c r="A1123" s="165" t="s">
        <v>2238</v>
      </c>
      <c r="B1123" s="179" t="s">
        <v>1965</v>
      </c>
      <c r="C1123" s="180"/>
      <c r="D1123" s="30" t="s">
        <v>789</v>
      </c>
      <c r="E1123" s="155">
        <v>644573.94999999995</v>
      </c>
      <c r="F1123" s="42">
        <v>643929</v>
      </c>
      <c r="G1123" s="49"/>
      <c r="H1123" s="141"/>
    </row>
    <row r="1124" spans="1:8" ht="36" hidden="1" customHeight="1" x14ac:dyDescent="0.25">
      <c r="A1124" s="165" t="s">
        <v>2239</v>
      </c>
      <c r="B1124" s="179" t="s">
        <v>1966</v>
      </c>
      <c r="C1124" s="180"/>
      <c r="D1124" s="30" t="s">
        <v>789</v>
      </c>
      <c r="E1124" s="155">
        <v>203768.82</v>
      </c>
      <c r="F1124" s="42">
        <v>203565</v>
      </c>
      <c r="G1124" s="49"/>
      <c r="H1124" s="141"/>
    </row>
    <row r="1125" spans="1:8" ht="9.6" hidden="1" customHeight="1" x14ac:dyDescent="0.25">
      <c r="A1125" s="166"/>
      <c r="B1125" s="28"/>
      <c r="C1125" s="28"/>
      <c r="D1125" s="30"/>
      <c r="E1125" s="20"/>
      <c r="F1125" s="20"/>
      <c r="G1125" s="49"/>
      <c r="H1125" s="141"/>
    </row>
    <row r="1126" spans="1:8" ht="6.95" hidden="1" customHeight="1" x14ac:dyDescent="0.25">
      <c r="A1126" s="167" t="s">
        <v>1</v>
      </c>
      <c r="B1126" s="29"/>
      <c r="C1126" s="29"/>
      <c r="D1126" s="30"/>
      <c r="E1126" s="8"/>
      <c r="F1126" s="8"/>
      <c r="G1126" s="49"/>
      <c r="H1126" s="141"/>
    </row>
    <row r="1127" spans="1:8" ht="10.15" hidden="1" customHeight="1" x14ac:dyDescent="0.25">
      <c r="A1127" s="168" t="s">
        <v>2</v>
      </c>
      <c r="B1127" s="185" t="s">
        <v>3</v>
      </c>
      <c r="C1127" s="186"/>
      <c r="D1127" s="30" t="s">
        <v>4</v>
      </c>
      <c r="E1127" s="158" t="s">
        <v>5</v>
      </c>
      <c r="F1127" s="48" t="s">
        <v>6</v>
      </c>
      <c r="G1127" s="49"/>
      <c r="H1127" s="141"/>
    </row>
    <row r="1128" spans="1:8" ht="94.5" hidden="1" customHeight="1" x14ac:dyDescent="0.25">
      <c r="A1128" s="165" t="s">
        <v>2240</v>
      </c>
      <c r="B1128" s="179" t="s">
        <v>1967</v>
      </c>
      <c r="C1128" s="180"/>
      <c r="D1128" s="30" t="s">
        <v>797</v>
      </c>
      <c r="E1128" s="155">
        <v>2027547.39</v>
      </c>
      <c r="F1128" s="42">
        <v>2025520</v>
      </c>
      <c r="G1128" s="49"/>
      <c r="H1128" s="141"/>
    </row>
    <row r="1129" spans="1:8" ht="61.5" hidden="1" customHeight="1" x14ac:dyDescent="0.25">
      <c r="A1129" s="165" t="s">
        <v>2241</v>
      </c>
      <c r="B1129" s="179" t="s">
        <v>2010</v>
      </c>
      <c r="C1129" s="180"/>
      <c r="D1129" s="30" t="s">
        <v>789</v>
      </c>
      <c r="E1129" s="155">
        <v>1461817.37</v>
      </c>
      <c r="F1129" s="42">
        <v>1460356</v>
      </c>
      <c r="G1129" s="49"/>
      <c r="H1129" s="141"/>
    </row>
    <row r="1130" spans="1:8" ht="39" hidden="1" customHeight="1" x14ac:dyDescent="0.25">
      <c r="A1130" s="165" t="s">
        <v>2242</v>
      </c>
      <c r="B1130" s="179" t="s">
        <v>2011</v>
      </c>
      <c r="C1130" s="180"/>
      <c r="D1130" s="30" t="s">
        <v>789</v>
      </c>
      <c r="E1130" s="155">
        <v>1391218.82</v>
      </c>
      <c r="F1130" s="42">
        <v>1389828</v>
      </c>
      <c r="G1130" s="49"/>
      <c r="H1130" s="141"/>
    </row>
    <row r="1131" spans="1:8" ht="65.45" hidden="1" customHeight="1" x14ac:dyDescent="0.25">
      <c r="A1131" s="165" t="s">
        <v>2243</v>
      </c>
      <c r="B1131" s="179" t="s">
        <v>1968</v>
      </c>
      <c r="C1131" s="180"/>
      <c r="D1131" s="30" t="s">
        <v>797</v>
      </c>
      <c r="E1131" s="155">
        <v>2620821.9300000002</v>
      </c>
      <c r="F1131" s="42">
        <v>2618201</v>
      </c>
      <c r="G1131" s="49"/>
      <c r="H1131" s="141"/>
    </row>
    <row r="1132" spans="1:8" ht="17.45" hidden="1" customHeight="1" x14ac:dyDescent="0.25">
      <c r="A1132" s="164" t="s">
        <v>1572</v>
      </c>
      <c r="B1132" s="179" t="s">
        <v>1969</v>
      </c>
      <c r="C1132" s="180"/>
      <c r="D1132" s="30" t="s">
        <v>4</v>
      </c>
      <c r="E1132" s="153">
        <v>231894.69</v>
      </c>
      <c r="F1132" s="40">
        <v>231663</v>
      </c>
      <c r="G1132" s="49"/>
      <c r="H1132" s="141"/>
    </row>
    <row r="1133" spans="1:8" ht="17.45" hidden="1" customHeight="1" x14ac:dyDescent="0.25">
      <c r="A1133" s="164" t="s">
        <v>1573</v>
      </c>
      <c r="B1133" s="179" t="s">
        <v>1970</v>
      </c>
      <c r="C1133" s="180"/>
      <c r="D1133" s="30" t="s">
        <v>4</v>
      </c>
      <c r="E1133" s="153">
        <v>1532613.91</v>
      </c>
      <c r="F1133" s="40">
        <v>1531081</v>
      </c>
      <c r="G1133" s="49"/>
      <c r="H1133" s="141"/>
    </row>
    <row r="1134" spans="1:8" ht="17.45" hidden="1" customHeight="1" x14ac:dyDescent="0.25">
      <c r="A1134" s="164" t="s">
        <v>1574</v>
      </c>
      <c r="B1134" s="179" t="s">
        <v>1971</v>
      </c>
      <c r="C1134" s="180"/>
      <c r="D1134" s="30" t="s">
        <v>11</v>
      </c>
      <c r="E1134" s="153">
        <v>181135.48</v>
      </c>
      <c r="F1134" s="40">
        <v>180954</v>
      </c>
      <c r="G1134" s="49"/>
      <c r="H1134" s="141"/>
    </row>
    <row r="1135" spans="1:8" ht="48.75" hidden="1" customHeight="1" x14ac:dyDescent="0.25">
      <c r="A1135" s="165" t="s">
        <v>2244</v>
      </c>
      <c r="B1135" s="179" t="s">
        <v>1972</v>
      </c>
      <c r="C1135" s="180"/>
      <c r="D1135" s="30" t="s">
        <v>797</v>
      </c>
      <c r="E1135" s="155">
        <v>164535.67000000001</v>
      </c>
      <c r="F1135" s="42">
        <v>164371</v>
      </c>
      <c r="G1135" s="49"/>
      <c r="H1135" s="141"/>
    </row>
    <row r="1136" spans="1:8" ht="16.5" hidden="1" customHeight="1" x14ac:dyDescent="0.25">
      <c r="A1136" s="164" t="s">
        <v>1575</v>
      </c>
      <c r="B1136" s="179" t="s">
        <v>1576</v>
      </c>
      <c r="C1136" s="180"/>
      <c r="D1136" s="30" t="s">
        <v>4</v>
      </c>
      <c r="E1136" s="153">
        <v>370552.6</v>
      </c>
      <c r="F1136" s="40">
        <v>370182</v>
      </c>
      <c r="G1136" s="49"/>
      <c r="H1136" s="141"/>
    </row>
    <row r="1137" spans="1:8" ht="8.65" hidden="1" customHeight="1" x14ac:dyDescent="0.25">
      <c r="A1137" s="163">
        <v>21.3</v>
      </c>
      <c r="B1137" s="183" t="s">
        <v>1577</v>
      </c>
      <c r="C1137" s="184"/>
      <c r="D1137" s="30"/>
      <c r="E1137" s="154"/>
      <c r="F1137" s="41"/>
      <c r="G1137" s="49"/>
      <c r="H1137" s="141"/>
    </row>
    <row r="1138" spans="1:8" ht="28.5" hidden="1" customHeight="1" x14ac:dyDescent="0.25">
      <c r="A1138" s="164" t="s">
        <v>1578</v>
      </c>
      <c r="B1138" s="179" t="s">
        <v>2012</v>
      </c>
      <c r="C1138" s="180"/>
      <c r="D1138" s="30" t="s">
        <v>11</v>
      </c>
      <c r="E1138" s="153">
        <v>41787.449999999997</v>
      </c>
      <c r="F1138" s="40">
        <v>41746</v>
      </c>
      <c r="G1138" s="49"/>
      <c r="H1138" s="141"/>
    </row>
    <row r="1139" spans="1:8" ht="8.65" hidden="1" customHeight="1" x14ac:dyDescent="0.25">
      <c r="A1139" s="164" t="s">
        <v>1579</v>
      </c>
      <c r="B1139" s="179" t="s">
        <v>1580</v>
      </c>
      <c r="C1139" s="180"/>
      <c r="D1139" s="30" t="s">
        <v>11</v>
      </c>
      <c r="E1139" s="153">
        <v>180260.35</v>
      </c>
      <c r="F1139" s="40">
        <v>180080</v>
      </c>
      <c r="G1139" s="49"/>
      <c r="H1139" s="141"/>
    </row>
    <row r="1140" spans="1:8" ht="17.45" hidden="1" customHeight="1" x14ac:dyDescent="0.25">
      <c r="A1140" s="164" t="s">
        <v>1581</v>
      </c>
      <c r="B1140" s="179" t="s">
        <v>1973</v>
      </c>
      <c r="C1140" s="180"/>
      <c r="D1140" s="30" t="s">
        <v>11</v>
      </c>
      <c r="E1140" s="153">
        <v>30006.43</v>
      </c>
      <c r="F1140" s="40">
        <v>29976</v>
      </c>
      <c r="G1140" s="49"/>
      <c r="H1140" s="141"/>
    </row>
    <row r="1141" spans="1:8" ht="8.65" hidden="1" customHeight="1" x14ac:dyDescent="0.25">
      <c r="A1141" s="164" t="s">
        <v>1582</v>
      </c>
      <c r="B1141" s="179" t="s">
        <v>1583</v>
      </c>
      <c r="C1141" s="180"/>
      <c r="D1141" s="30" t="s">
        <v>25</v>
      </c>
      <c r="E1141" s="153">
        <v>1241.31</v>
      </c>
      <c r="F1141" s="40">
        <v>1240</v>
      </c>
      <c r="G1141" s="49"/>
      <c r="H1141" s="141"/>
    </row>
    <row r="1142" spans="1:8" ht="8.65" hidden="1" customHeight="1" x14ac:dyDescent="0.25">
      <c r="A1142" s="162">
        <v>22</v>
      </c>
      <c r="B1142" s="181" t="s">
        <v>1584</v>
      </c>
      <c r="C1142" s="182"/>
      <c r="D1142" s="30"/>
      <c r="E1142" s="156"/>
      <c r="F1142" s="43"/>
      <c r="G1142" s="49"/>
      <c r="H1142" s="141"/>
    </row>
    <row r="1143" spans="1:8" ht="8.65" hidden="1" customHeight="1" x14ac:dyDescent="0.25">
      <c r="A1143" s="164">
        <v>22.1</v>
      </c>
      <c r="B1143" s="179" t="s">
        <v>1585</v>
      </c>
      <c r="C1143" s="180"/>
      <c r="D1143" s="30" t="s">
        <v>1586</v>
      </c>
      <c r="E1143" s="153">
        <v>1504.21</v>
      </c>
      <c r="F1143" s="40">
        <v>1503</v>
      </c>
      <c r="G1143" s="49"/>
      <c r="H1143" s="141"/>
    </row>
    <row r="1144" spans="1:8" ht="8.65" hidden="1" customHeight="1" x14ac:dyDescent="0.25">
      <c r="A1144" s="164">
        <v>22.2</v>
      </c>
      <c r="B1144" s="179" t="s">
        <v>1587</v>
      </c>
      <c r="C1144" s="180"/>
      <c r="D1144" s="30" t="s">
        <v>1588</v>
      </c>
      <c r="E1144" s="153">
        <v>5913.08</v>
      </c>
      <c r="F1144" s="40">
        <v>5907</v>
      </c>
      <c r="G1144" s="49"/>
      <c r="H1144" s="141"/>
    </row>
    <row r="1145" spans="1:8" ht="8.65" hidden="1" customHeight="1" x14ac:dyDescent="0.25">
      <c r="A1145" s="164">
        <v>22.3</v>
      </c>
      <c r="B1145" s="179" t="s">
        <v>1589</v>
      </c>
      <c r="C1145" s="180"/>
      <c r="D1145" s="30" t="s">
        <v>1590</v>
      </c>
      <c r="E1145" s="153">
        <v>3910.23</v>
      </c>
      <c r="F1145" s="40">
        <v>3906</v>
      </c>
      <c r="G1145" s="49"/>
      <c r="H1145" s="141"/>
    </row>
    <row r="1146" spans="1:8" ht="8.65" hidden="1" customHeight="1" x14ac:dyDescent="0.25">
      <c r="A1146" s="164">
        <v>22.4</v>
      </c>
      <c r="B1146" s="179" t="s">
        <v>1591</v>
      </c>
      <c r="C1146" s="180"/>
      <c r="D1146" s="30" t="s">
        <v>1590</v>
      </c>
      <c r="E1146" s="153">
        <v>1610.12</v>
      </c>
      <c r="F1146" s="40">
        <v>1609</v>
      </c>
      <c r="G1146" s="49"/>
      <c r="H1146" s="141"/>
    </row>
    <row r="1147" spans="1:8" ht="17.45" hidden="1" customHeight="1" x14ac:dyDescent="0.25">
      <c r="A1147" s="164">
        <v>22.5</v>
      </c>
      <c r="B1147" s="179" t="s">
        <v>1974</v>
      </c>
      <c r="C1147" s="180"/>
      <c r="D1147" s="30" t="s">
        <v>4</v>
      </c>
      <c r="E1147" s="153">
        <v>651527.29</v>
      </c>
      <c r="F1147" s="40">
        <v>650876</v>
      </c>
      <c r="G1147" s="49"/>
      <c r="H1147" s="141"/>
    </row>
    <row r="1148" spans="1:8" ht="17.45" hidden="1" customHeight="1" x14ac:dyDescent="0.25">
      <c r="A1148" s="164">
        <v>22.6</v>
      </c>
      <c r="B1148" s="179" t="s">
        <v>1975</v>
      </c>
      <c r="C1148" s="180"/>
      <c r="D1148" s="30" t="s">
        <v>4</v>
      </c>
      <c r="E1148" s="153">
        <v>521221.83</v>
      </c>
      <c r="F1148" s="40">
        <v>520701</v>
      </c>
      <c r="G1148" s="49"/>
      <c r="H1148" s="141"/>
    </row>
    <row r="1149" spans="1:8" ht="15.75" hidden="1" customHeight="1" x14ac:dyDescent="0.25">
      <c r="A1149" s="162">
        <v>23</v>
      </c>
      <c r="B1149" s="181" t="s">
        <v>1592</v>
      </c>
      <c r="C1149" s="182"/>
      <c r="D1149" s="30"/>
      <c r="E1149" s="156"/>
      <c r="F1149" s="43"/>
      <c r="G1149" s="49"/>
      <c r="H1149" s="141"/>
    </row>
    <row r="1150" spans="1:8" ht="17.45" hidden="1" customHeight="1" x14ac:dyDescent="0.25">
      <c r="A1150" s="163">
        <v>23.1</v>
      </c>
      <c r="B1150" s="183" t="s">
        <v>1976</v>
      </c>
      <c r="C1150" s="184"/>
      <c r="D1150" s="30"/>
      <c r="E1150" s="154"/>
      <c r="F1150" s="41"/>
      <c r="G1150" s="49"/>
      <c r="H1150" s="141"/>
    </row>
    <row r="1151" spans="1:8" ht="8.65" hidden="1" customHeight="1" x14ac:dyDescent="0.25">
      <c r="A1151" s="164" t="s">
        <v>1593</v>
      </c>
      <c r="B1151" s="179" t="s">
        <v>1594</v>
      </c>
      <c r="C1151" s="180"/>
      <c r="D1151" s="30" t="s">
        <v>11</v>
      </c>
      <c r="E1151" s="153">
        <v>197579.51999999999</v>
      </c>
      <c r="F1151" s="40">
        <v>197382</v>
      </c>
      <c r="G1151" s="49"/>
      <c r="H1151" s="141"/>
    </row>
    <row r="1152" spans="1:8" ht="8.65" hidden="1" customHeight="1" x14ac:dyDescent="0.25">
      <c r="A1152" s="164" t="s">
        <v>1595</v>
      </c>
      <c r="B1152" s="179" t="s">
        <v>1596</v>
      </c>
      <c r="C1152" s="180"/>
      <c r="D1152" s="30" t="s">
        <v>89</v>
      </c>
      <c r="E1152" s="153">
        <v>37849.57</v>
      </c>
      <c r="F1152" s="40">
        <v>37812</v>
      </c>
      <c r="G1152" s="49"/>
      <c r="H1152" s="141"/>
    </row>
    <row r="1153" spans="1:8" ht="8.65" hidden="1" customHeight="1" x14ac:dyDescent="0.25">
      <c r="A1153" s="164" t="s">
        <v>1597</v>
      </c>
      <c r="B1153" s="179" t="s">
        <v>1598</v>
      </c>
      <c r="C1153" s="180"/>
      <c r="D1153" s="30" t="s">
        <v>89</v>
      </c>
      <c r="E1153" s="153">
        <v>23659.31</v>
      </c>
      <c r="F1153" s="40">
        <v>23636</v>
      </c>
      <c r="G1153" s="49"/>
      <c r="H1153" s="141"/>
    </row>
    <row r="1154" spans="1:8" ht="8.65" hidden="1" customHeight="1" x14ac:dyDescent="0.25">
      <c r="A1154" s="164" t="s">
        <v>1599</v>
      </c>
      <c r="B1154" s="179" t="s">
        <v>1600</v>
      </c>
      <c r="C1154" s="180"/>
      <c r="D1154" s="30" t="s">
        <v>89</v>
      </c>
      <c r="E1154" s="153">
        <v>52300.71</v>
      </c>
      <c r="F1154" s="40">
        <v>52248</v>
      </c>
      <c r="G1154" s="49"/>
      <c r="H1154" s="141"/>
    </row>
    <row r="1155" spans="1:8" ht="8.65" hidden="1" customHeight="1" x14ac:dyDescent="0.25">
      <c r="A1155" s="164" t="s">
        <v>1601</v>
      </c>
      <c r="B1155" s="179" t="s">
        <v>1602</v>
      </c>
      <c r="C1155" s="180"/>
      <c r="D1155" s="30" t="s">
        <v>89</v>
      </c>
      <c r="E1155" s="153">
        <v>21168.87</v>
      </c>
      <c r="F1155" s="40">
        <v>21148</v>
      </c>
      <c r="G1155" s="49"/>
      <c r="H1155" s="141"/>
    </row>
    <row r="1156" spans="1:8" ht="8.65" hidden="1" customHeight="1" x14ac:dyDescent="0.25">
      <c r="A1156" s="164" t="s">
        <v>1603</v>
      </c>
      <c r="B1156" s="179" t="s">
        <v>1604</v>
      </c>
      <c r="C1156" s="180"/>
      <c r="D1156" s="30" t="s">
        <v>89</v>
      </c>
      <c r="E1156" s="153">
        <v>20552.05</v>
      </c>
      <c r="F1156" s="40">
        <v>20531</v>
      </c>
      <c r="G1156" s="49"/>
      <c r="H1156" s="141"/>
    </row>
    <row r="1157" spans="1:8" ht="8.65" hidden="1" customHeight="1" x14ac:dyDescent="0.25">
      <c r="A1157" s="164" t="s">
        <v>1605</v>
      </c>
      <c r="B1157" s="179" t="s">
        <v>1606</v>
      </c>
      <c r="C1157" s="180"/>
      <c r="D1157" s="30" t="s">
        <v>89</v>
      </c>
      <c r="E1157" s="153">
        <v>6852.23</v>
      </c>
      <c r="F1157" s="40">
        <v>6845</v>
      </c>
      <c r="G1157" s="49"/>
      <c r="H1157" s="141"/>
    </row>
    <row r="1158" spans="1:8" ht="8.65" hidden="1" customHeight="1" x14ac:dyDescent="0.25">
      <c r="A1158" s="164" t="s">
        <v>1607</v>
      </c>
      <c r="B1158" s="179" t="s">
        <v>1608</v>
      </c>
      <c r="C1158" s="180"/>
      <c r="D1158" s="30" t="s">
        <v>4</v>
      </c>
      <c r="E1158" s="153">
        <v>23084.240000000002</v>
      </c>
      <c r="F1158" s="40">
        <v>23061</v>
      </c>
      <c r="G1158" s="49"/>
      <c r="H1158" s="141"/>
    </row>
    <row r="1159" spans="1:8" ht="8.65" hidden="1" customHeight="1" x14ac:dyDescent="0.25">
      <c r="A1159" s="164" t="s">
        <v>1609</v>
      </c>
      <c r="B1159" s="179" t="s">
        <v>1610</v>
      </c>
      <c r="C1159" s="180"/>
      <c r="D1159" s="30" t="s">
        <v>89</v>
      </c>
      <c r="E1159" s="153">
        <v>8733.99</v>
      </c>
      <c r="F1159" s="40">
        <v>8725</v>
      </c>
      <c r="G1159" s="49"/>
      <c r="H1159" s="141"/>
    </row>
    <row r="1160" spans="1:8" ht="8.65" hidden="1" customHeight="1" x14ac:dyDescent="0.25">
      <c r="A1160" s="164" t="s">
        <v>1611</v>
      </c>
      <c r="B1160" s="179" t="s">
        <v>1612</v>
      </c>
      <c r="C1160" s="180"/>
      <c r="D1160" s="30" t="s">
        <v>89</v>
      </c>
      <c r="E1160" s="153">
        <v>18498.689999999999</v>
      </c>
      <c r="F1160" s="40">
        <v>18480</v>
      </c>
      <c r="G1160" s="49"/>
      <c r="H1160" s="141"/>
    </row>
    <row r="1161" spans="1:8" ht="8.65" hidden="1" customHeight="1" x14ac:dyDescent="0.25">
      <c r="A1161" s="164" t="s">
        <v>1613</v>
      </c>
      <c r="B1161" s="179" t="s">
        <v>1614</v>
      </c>
      <c r="C1161" s="180"/>
      <c r="D1161" s="30" t="s">
        <v>89</v>
      </c>
      <c r="E1161" s="153">
        <v>18497.54</v>
      </c>
      <c r="F1161" s="40">
        <v>18479</v>
      </c>
      <c r="G1161" s="49"/>
      <c r="H1161" s="141"/>
    </row>
    <row r="1162" spans="1:8" ht="8.65" hidden="1" customHeight="1" x14ac:dyDescent="0.25">
      <c r="A1162" s="164" t="s">
        <v>1615</v>
      </c>
      <c r="B1162" s="179" t="s">
        <v>1616</v>
      </c>
      <c r="C1162" s="180"/>
      <c r="D1162" s="30" t="s">
        <v>89</v>
      </c>
      <c r="E1162" s="153">
        <v>37573.620000000003</v>
      </c>
      <c r="F1162" s="40">
        <v>37536</v>
      </c>
      <c r="G1162" s="49"/>
      <c r="H1162" s="141"/>
    </row>
    <row r="1163" spans="1:8" ht="17.45" hidden="1" customHeight="1" x14ac:dyDescent="0.25">
      <c r="A1163" s="164" t="s">
        <v>1617</v>
      </c>
      <c r="B1163" s="179" t="s">
        <v>1977</v>
      </c>
      <c r="C1163" s="180"/>
      <c r="D1163" s="30" t="s">
        <v>4</v>
      </c>
      <c r="E1163" s="153">
        <v>243418.73</v>
      </c>
      <c r="F1163" s="40">
        <v>243175</v>
      </c>
      <c r="G1163" s="49"/>
      <c r="H1163" s="141"/>
    </row>
    <row r="1164" spans="1:8" ht="17.45" hidden="1" customHeight="1" x14ac:dyDescent="0.25">
      <c r="A1164" s="164" t="s">
        <v>1618</v>
      </c>
      <c r="B1164" s="179" t="s">
        <v>1978</v>
      </c>
      <c r="C1164" s="180"/>
      <c r="D1164" s="30" t="s">
        <v>4</v>
      </c>
      <c r="E1164" s="153">
        <v>1900.31</v>
      </c>
      <c r="F1164" s="40">
        <v>1898</v>
      </c>
      <c r="G1164" s="49"/>
      <c r="H1164" s="141"/>
    </row>
    <row r="1165" spans="1:8" ht="8.65" hidden="1" customHeight="1" x14ac:dyDescent="0.25">
      <c r="A1165" s="164" t="s">
        <v>1619</v>
      </c>
      <c r="B1165" s="179" t="s">
        <v>1620</v>
      </c>
      <c r="C1165" s="180"/>
      <c r="D1165" s="30" t="s">
        <v>4</v>
      </c>
      <c r="E1165" s="153">
        <v>1246.3900000000001</v>
      </c>
      <c r="F1165" s="40">
        <v>1245</v>
      </c>
      <c r="G1165" s="49"/>
      <c r="H1165" s="141"/>
    </row>
    <row r="1166" spans="1:8" ht="17.45" hidden="1" customHeight="1" x14ac:dyDescent="0.25">
      <c r="A1166" s="164" t="s">
        <v>1621</v>
      </c>
      <c r="B1166" s="179" t="s">
        <v>1979</v>
      </c>
      <c r="C1166" s="180"/>
      <c r="D1166" s="30" t="s">
        <v>4</v>
      </c>
      <c r="E1166" s="153">
        <v>118090.21</v>
      </c>
      <c r="F1166" s="40">
        <v>117972</v>
      </c>
      <c r="G1166" s="49"/>
      <c r="H1166" s="141"/>
    </row>
    <row r="1167" spans="1:8" ht="8.65" hidden="1" customHeight="1" x14ac:dyDescent="0.25">
      <c r="A1167" s="164" t="s">
        <v>1622</v>
      </c>
      <c r="B1167" s="179" t="s">
        <v>1623</v>
      </c>
      <c r="C1167" s="180"/>
      <c r="D1167" s="30" t="s">
        <v>4</v>
      </c>
      <c r="E1167" s="153">
        <v>387.25</v>
      </c>
      <c r="F1167" s="40">
        <v>387</v>
      </c>
      <c r="G1167" s="49"/>
      <c r="H1167" s="141"/>
    </row>
    <row r="1168" spans="1:8" ht="17.45" hidden="1" customHeight="1" x14ac:dyDescent="0.25">
      <c r="A1168" s="164" t="s">
        <v>1624</v>
      </c>
      <c r="B1168" s="179" t="s">
        <v>1980</v>
      </c>
      <c r="C1168" s="180"/>
      <c r="D1168" s="30" t="s">
        <v>11</v>
      </c>
      <c r="E1168" s="153">
        <v>3508.43</v>
      </c>
      <c r="F1168" s="40">
        <v>3505</v>
      </c>
      <c r="G1168" s="49"/>
      <c r="H1168" s="141"/>
    </row>
    <row r="1169" spans="1:11" ht="8.65" hidden="1" customHeight="1" x14ac:dyDescent="0.25">
      <c r="A1169" s="170">
        <v>23.2</v>
      </c>
      <c r="B1169" s="181" t="s">
        <v>1625</v>
      </c>
      <c r="C1169" s="182"/>
      <c r="D1169" s="30"/>
      <c r="E1169" s="156"/>
      <c r="F1169" s="43"/>
      <c r="G1169" s="49"/>
      <c r="H1169" s="141"/>
    </row>
    <row r="1170" spans="1:11" ht="17.45" hidden="1" customHeight="1" x14ac:dyDescent="0.25">
      <c r="A1170" s="164" t="s">
        <v>1626</v>
      </c>
      <c r="B1170" s="179" t="s">
        <v>1981</v>
      </c>
      <c r="C1170" s="180"/>
      <c r="D1170" s="30" t="s">
        <v>4</v>
      </c>
      <c r="E1170" s="153">
        <v>20132.18</v>
      </c>
      <c r="F1170" s="40">
        <v>20112</v>
      </c>
      <c r="G1170" s="49"/>
      <c r="H1170" s="141"/>
    </row>
    <row r="1171" spans="1:11" ht="8.65" hidden="1" customHeight="1" x14ac:dyDescent="0.25">
      <c r="A1171" s="164" t="s">
        <v>1627</v>
      </c>
      <c r="B1171" s="179" t="s">
        <v>1628</v>
      </c>
      <c r="C1171" s="180"/>
      <c r="D1171" s="30" t="s">
        <v>11</v>
      </c>
      <c r="E1171" s="153">
        <v>325209.78999999998</v>
      </c>
      <c r="F1171" s="40">
        <v>324885</v>
      </c>
      <c r="G1171" s="49"/>
      <c r="H1171" s="141"/>
    </row>
    <row r="1172" spans="1:11" ht="8.65" customHeight="1" x14ac:dyDescent="0.25">
      <c r="A1172" s="171"/>
      <c r="B1172" s="30"/>
      <c r="C1172" s="30"/>
      <c r="D1172" s="30"/>
      <c r="E1172" s="25"/>
      <c r="F1172" s="25"/>
      <c r="G1172" s="49"/>
      <c r="H1172" s="141"/>
    </row>
    <row r="1173" spans="1:11" ht="8.65" customHeight="1" x14ac:dyDescent="0.25">
      <c r="A1173" s="168"/>
      <c r="B1173" s="1" t="s">
        <v>2044</v>
      </c>
      <c r="C1173" s="1"/>
      <c r="D1173" s="1"/>
      <c r="E1173" s="1"/>
      <c r="F1173" s="1"/>
      <c r="G1173" s="1"/>
      <c r="H1173" s="1"/>
    </row>
    <row r="1174" spans="1:11" ht="8.65" customHeight="1" x14ac:dyDescent="0.25">
      <c r="A1174" s="172" t="s">
        <v>2039</v>
      </c>
      <c r="B1174" s="189" t="s">
        <v>2045</v>
      </c>
      <c r="C1174" s="189"/>
      <c r="D1174" s="128"/>
      <c r="E1174" s="51"/>
      <c r="F1174" s="51"/>
      <c r="G1174" s="52"/>
      <c r="H1174" s="142"/>
    </row>
    <row r="1175" spans="1:11" ht="8.65" customHeight="1" x14ac:dyDescent="0.25">
      <c r="A1175" s="172" t="s">
        <v>2042</v>
      </c>
      <c r="B1175" s="190" t="s">
        <v>2046</v>
      </c>
      <c r="C1175" s="190"/>
      <c r="D1175" s="147" t="s">
        <v>14</v>
      </c>
      <c r="E1175" s="51"/>
      <c r="F1175" s="51">
        <f>+'APU RAJON'!I44</f>
        <v>170705</v>
      </c>
      <c r="G1175" s="52">
        <v>100</v>
      </c>
      <c r="H1175" s="142">
        <f>+F1175*G1175</f>
        <v>17070500</v>
      </c>
    </row>
    <row r="1176" spans="1:11" ht="8.65" customHeight="1" x14ac:dyDescent="0.25">
      <c r="A1176" s="24"/>
      <c r="B1176" s="127"/>
      <c r="C1176" s="127"/>
      <c r="D1176" s="24"/>
      <c r="E1176" s="25"/>
      <c r="F1176" s="25"/>
      <c r="G1176" s="38"/>
      <c r="H1176" s="134"/>
    </row>
    <row r="1177" spans="1:11" s="118" customFormat="1" ht="12.95" customHeight="1" x14ac:dyDescent="0.25">
      <c r="A1177" s="173" t="s">
        <v>2102</v>
      </c>
      <c r="B1177" s="174"/>
      <c r="C1177" s="174"/>
      <c r="D1177" s="175"/>
      <c r="E1177" s="116">
        <f>SUM(E15:E1173)</f>
        <v>680623141.88000059</v>
      </c>
      <c r="F1177" s="116"/>
      <c r="G1177" s="117"/>
      <c r="H1177" s="136">
        <f>SUM(H18:H1176)</f>
        <v>654420486.66399992</v>
      </c>
      <c r="I1177" s="122"/>
      <c r="J1177" s="119"/>
    </row>
    <row r="1178" spans="1:11" ht="12.95" customHeight="1" x14ac:dyDescent="0.25">
      <c r="A1178" s="125"/>
      <c r="B1178" s="125"/>
      <c r="C1178" s="137" t="s">
        <v>2103</v>
      </c>
      <c r="D1178" s="138">
        <v>0.245</v>
      </c>
      <c r="E1178" s="116"/>
      <c r="F1178" s="116"/>
      <c r="G1178" s="52"/>
      <c r="H1178" s="135">
        <f>+H1177*D1178</f>
        <v>160333019.23267996</v>
      </c>
      <c r="I1178" s="124"/>
      <c r="J1178" s="32"/>
    </row>
    <row r="1179" spans="1:11" ht="12.95" customHeight="1" x14ac:dyDescent="0.25">
      <c r="A1179" s="125"/>
      <c r="B1179" s="125"/>
      <c r="C1179" s="137" t="s">
        <v>2104</v>
      </c>
      <c r="D1179" s="138">
        <v>5.0000000000000001E-3</v>
      </c>
      <c r="E1179" s="116"/>
      <c r="F1179" s="116"/>
      <c r="G1179" s="52"/>
      <c r="H1179" s="135">
        <f>+H1177*D1179</f>
        <v>3272102.4333199998</v>
      </c>
      <c r="J1179" s="32"/>
      <c r="K1179" s="32"/>
    </row>
    <row r="1180" spans="1:11" ht="12.95" customHeight="1" x14ac:dyDescent="0.25">
      <c r="A1180" s="125"/>
      <c r="B1180" s="125"/>
      <c r="C1180" s="137" t="s">
        <v>2105</v>
      </c>
      <c r="D1180" s="138">
        <v>0.05</v>
      </c>
      <c r="E1180" s="116"/>
      <c r="F1180" s="116"/>
      <c r="G1180" s="52"/>
      <c r="H1180" s="135">
        <f>+H1177*D1180</f>
        <v>32721024.333199997</v>
      </c>
    </row>
    <row r="1181" spans="1:11" ht="12.95" customHeight="1" x14ac:dyDescent="0.25">
      <c r="A1181" s="125"/>
      <c r="B1181" s="125"/>
      <c r="C1181" s="137" t="s">
        <v>2106</v>
      </c>
      <c r="D1181" s="138">
        <v>0.19</v>
      </c>
      <c r="E1181" s="116"/>
      <c r="F1181" s="116"/>
      <c r="G1181" s="52"/>
      <c r="H1181" s="135">
        <f>+H1180*D1181</f>
        <v>6216994.6233079992</v>
      </c>
    </row>
    <row r="1182" spans="1:11" ht="12.95" customHeight="1" x14ac:dyDescent="0.25">
      <c r="A1182" s="115"/>
      <c r="B1182" s="115"/>
      <c r="C1182" s="115"/>
      <c r="D1182" s="115"/>
      <c r="E1182" s="116"/>
      <c r="F1182" s="116"/>
      <c r="G1182" s="52"/>
      <c r="H1182" s="135"/>
    </row>
    <row r="1183" spans="1:11" s="121" customFormat="1" ht="12.95" customHeight="1" x14ac:dyDescent="0.2">
      <c r="A1183" s="120"/>
      <c r="B1183" s="120"/>
      <c r="C1183" s="120" t="s">
        <v>2107</v>
      </c>
      <c r="D1183" s="120"/>
      <c r="E1183" s="116"/>
      <c r="F1183" s="116"/>
      <c r="G1183" s="117"/>
      <c r="H1183" s="136">
        <f>SUM(H1177:H1182)</f>
        <v>856963627.28650784</v>
      </c>
      <c r="J1183" s="122"/>
    </row>
    <row r="1184" spans="1:11" ht="12.95" customHeight="1" x14ac:dyDescent="0.25">
      <c r="A1184" s="115"/>
      <c r="B1184" s="115"/>
      <c r="C1184" s="115"/>
      <c r="D1184" s="115"/>
      <c r="E1184" s="116"/>
      <c r="F1184" s="116"/>
      <c r="G1184" s="52"/>
      <c r="H1184" s="135"/>
    </row>
    <row r="1185" spans="1:7" x14ac:dyDescent="0.25">
      <c r="A1185" s="178"/>
      <c r="B1185" s="178"/>
      <c r="C1185" s="178"/>
      <c r="D1185" s="178"/>
      <c r="E1185" s="178"/>
      <c r="F1185" s="178"/>
      <c r="G1185" s="178"/>
    </row>
    <row r="1186" spans="1:7" x14ac:dyDescent="0.25">
      <c r="C1186" s="53"/>
    </row>
  </sheetData>
  <mergeCells count="1143">
    <mergeCell ref="A3:H3"/>
    <mergeCell ref="D24:E24"/>
    <mergeCell ref="B1174:C1174"/>
    <mergeCell ref="B1175:C1175"/>
    <mergeCell ref="A5:B5"/>
    <mergeCell ref="B32:C32"/>
    <mergeCell ref="B33:C33"/>
    <mergeCell ref="B34:C34"/>
    <mergeCell ref="B35:C35"/>
    <mergeCell ref="B36:C36"/>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42:C42"/>
    <mergeCell ref="B43:C43"/>
    <mergeCell ref="B44:C44"/>
    <mergeCell ref="B45:C45"/>
    <mergeCell ref="B46:C46"/>
    <mergeCell ref="B37:C37"/>
    <mergeCell ref="B38:C38"/>
    <mergeCell ref="B39:C39"/>
    <mergeCell ref="B40:C40"/>
    <mergeCell ref="B41:C41"/>
    <mergeCell ref="B12:C12"/>
    <mergeCell ref="B13:C13"/>
    <mergeCell ref="B14:C14"/>
    <mergeCell ref="B15:C15"/>
    <mergeCell ref="B16:C16"/>
    <mergeCell ref="B8:C8"/>
    <mergeCell ref="B9:C9"/>
    <mergeCell ref="B10:C10"/>
    <mergeCell ref="B11:C11"/>
    <mergeCell ref="B62:C62"/>
    <mergeCell ref="B63:C63"/>
    <mergeCell ref="B64:C64"/>
    <mergeCell ref="B65:C65"/>
    <mergeCell ref="B66:C66"/>
    <mergeCell ref="B57:C57"/>
    <mergeCell ref="B58:C58"/>
    <mergeCell ref="B59:C59"/>
    <mergeCell ref="B60:C60"/>
    <mergeCell ref="B61:C61"/>
    <mergeCell ref="B52:C52"/>
    <mergeCell ref="B53:C53"/>
    <mergeCell ref="B54:C54"/>
    <mergeCell ref="B55:C55"/>
    <mergeCell ref="B56:C56"/>
    <mergeCell ref="B47:C47"/>
    <mergeCell ref="B48:C48"/>
    <mergeCell ref="B49:C49"/>
    <mergeCell ref="B50:C50"/>
    <mergeCell ref="B51:C51"/>
    <mergeCell ref="B82:C82"/>
    <mergeCell ref="B83:C83"/>
    <mergeCell ref="B84:C84"/>
    <mergeCell ref="B85:C85"/>
    <mergeCell ref="B86:C86"/>
    <mergeCell ref="B77:C77"/>
    <mergeCell ref="B78:C78"/>
    <mergeCell ref="B79:C79"/>
    <mergeCell ref="B72:C72"/>
    <mergeCell ref="B73:C73"/>
    <mergeCell ref="B74:C74"/>
    <mergeCell ref="B75:C75"/>
    <mergeCell ref="B76:C76"/>
    <mergeCell ref="B67:C67"/>
    <mergeCell ref="B68:C68"/>
    <mergeCell ref="B69:C69"/>
    <mergeCell ref="B70:C70"/>
    <mergeCell ref="B71:C71"/>
    <mergeCell ref="B102:C102"/>
    <mergeCell ref="B103:C103"/>
    <mergeCell ref="B104:C104"/>
    <mergeCell ref="B105:C105"/>
    <mergeCell ref="B106:C106"/>
    <mergeCell ref="B97:C97"/>
    <mergeCell ref="B98:C98"/>
    <mergeCell ref="B99:C99"/>
    <mergeCell ref="B100:C100"/>
    <mergeCell ref="B101:C101"/>
    <mergeCell ref="B92:C92"/>
    <mergeCell ref="B93:C93"/>
    <mergeCell ref="B94:C94"/>
    <mergeCell ref="B95:C95"/>
    <mergeCell ref="B96:C96"/>
    <mergeCell ref="B87:C87"/>
    <mergeCell ref="B88:C88"/>
    <mergeCell ref="B89:C89"/>
    <mergeCell ref="B90:C90"/>
    <mergeCell ref="B91:C91"/>
    <mergeCell ref="B122:C122"/>
    <mergeCell ref="B123:C123"/>
    <mergeCell ref="B124:C124"/>
    <mergeCell ref="B125:C125"/>
    <mergeCell ref="B126:C126"/>
    <mergeCell ref="B117:C117"/>
    <mergeCell ref="B118:C118"/>
    <mergeCell ref="B119:C119"/>
    <mergeCell ref="B120:C120"/>
    <mergeCell ref="B121:C121"/>
    <mergeCell ref="B112:C112"/>
    <mergeCell ref="B113:C113"/>
    <mergeCell ref="B114:C114"/>
    <mergeCell ref="B115:C115"/>
    <mergeCell ref="B116:C116"/>
    <mergeCell ref="B107:C107"/>
    <mergeCell ref="B108:C108"/>
    <mergeCell ref="B109:C109"/>
    <mergeCell ref="B110:C110"/>
    <mergeCell ref="B111:C111"/>
    <mergeCell ref="B142:C142"/>
    <mergeCell ref="B143:C143"/>
    <mergeCell ref="B144:C144"/>
    <mergeCell ref="B145:C145"/>
    <mergeCell ref="B146:C146"/>
    <mergeCell ref="B137:C137"/>
    <mergeCell ref="B138:C138"/>
    <mergeCell ref="B139:C139"/>
    <mergeCell ref="B140:C140"/>
    <mergeCell ref="B141:C141"/>
    <mergeCell ref="B132:C132"/>
    <mergeCell ref="B133:C133"/>
    <mergeCell ref="B134:C134"/>
    <mergeCell ref="B135:C135"/>
    <mergeCell ref="B136:C136"/>
    <mergeCell ref="B127:C127"/>
    <mergeCell ref="B128:C128"/>
    <mergeCell ref="B129:C129"/>
    <mergeCell ref="B130:C130"/>
    <mergeCell ref="B131:C131"/>
    <mergeCell ref="B163:C163"/>
    <mergeCell ref="B164:C164"/>
    <mergeCell ref="B165:C165"/>
    <mergeCell ref="B166:C166"/>
    <mergeCell ref="B157:C157"/>
    <mergeCell ref="B158:C158"/>
    <mergeCell ref="B159:C159"/>
    <mergeCell ref="B160:C160"/>
    <mergeCell ref="B152:C152"/>
    <mergeCell ref="B153:C153"/>
    <mergeCell ref="B154:C154"/>
    <mergeCell ref="B155:C155"/>
    <mergeCell ref="B156:C156"/>
    <mergeCell ref="B147:C147"/>
    <mergeCell ref="B148:C148"/>
    <mergeCell ref="B149:C149"/>
    <mergeCell ref="B150:C150"/>
    <mergeCell ref="B151:C151"/>
    <mergeCell ref="B182:C182"/>
    <mergeCell ref="B183:C183"/>
    <mergeCell ref="B184:C184"/>
    <mergeCell ref="B185:C185"/>
    <mergeCell ref="B186:C186"/>
    <mergeCell ref="B177:C177"/>
    <mergeCell ref="B178:C178"/>
    <mergeCell ref="B179:C179"/>
    <mergeCell ref="B180:C180"/>
    <mergeCell ref="B181:C181"/>
    <mergeCell ref="B172:C172"/>
    <mergeCell ref="B173:C173"/>
    <mergeCell ref="B174:C174"/>
    <mergeCell ref="B175:C175"/>
    <mergeCell ref="B176:C176"/>
    <mergeCell ref="B167:C167"/>
    <mergeCell ref="B168:C168"/>
    <mergeCell ref="B169:C169"/>
    <mergeCell ref="B170:C170"/>
    <mergeCell ref="B171:C171"/>
    <mergeCell ref="B202:C202"/>
    <mergeCell ref="B203:C203"/>
    <mergeCell ref="B204:C204"/>
    <mergeCell ref="B205:C205"/>
    <mergeCell ref="B206:C206"/>
    <mergeCell ref="B197:C197"/>
    <mergeCell ref="B198:C198"/>
    <mergeCell ref="B199:C199"/>
    <mergeCell ref="B200:C200"/>
    <mergeCell ref="B201:C201"/>
    <mergeCell ref="B192:C192"/>
    <mergeCell ref="B193:C193"/>
    <mergeCell ref="B194:C194"/>
    <mergeCell ref="B195:C195"/>
    <mergeCell ref="B196:C196"/>
    <mergeCell ref="B187:C187"/>
    <mergeCell ref="B188:C188"/>
    <mergeCell ref="B189:C189"/>
    <mergeCell ref="B190:C190"/>
    <mergeCell ref="B191:C191"/>
    <mergeCell ref="B222:C222"/>
    <mergeCell ref="B223:C223"/>
    <mergeCell ref="B224:C224"/>
    <mergeCell ref="B225:C225"/>
    <mergeCell ref="B226:C226"/>
    <mergeCell ref="B217:C217"/>
    <mergeCell ref="B218:C218"/>
    <mergeCell ref="B219:C219"/>
    <mergeCell ref="B220:C220"/>
    <mergeCell ref="B221:C221"/>
    <mergeCell ref="B212:C212"/>
    <mergeCell ref="B213:C213"/>
    <mergeCell ref="B214:C214"/>
    <mergeCell ref="B215:C215"/>
    <mergeCell ref="B216:C216"/>
    <mergeCell ref="B207:C207"/>
    <mergeCell ref="B208:C208"/>
    <mergeCell ref="B209:C209"/>
    <mergeCell ref="B210:C210"/>
    <mergeCell ref="B211:C211"/>
    <mergeCell ref="B242:C242"/>
    <mergeCell ref="B243:C243"/>
    <mergeCell ref="B244:C244"/>
    <mergeCell ref="B245:C245"/>
    <mergeCell ref="B246:C246"/>
    <mergeCell ref="B237:C237"/>
    <mergeCell ref="B238:C238"/>
    <mergeCell ref="B239:C239"/>
    <mergeCell ref="B240:C240"/>
    <mergeCell ref="B241:C241"/>
    <mergeCell ref="B232:C232"/>
    <mergeCell ref="B233:C233"/>
    <mergeCell ref="B234:C234"/>
    <mergeCell ref="B235:C235"/>
    <mergeCell ref="B236:C236"/>
    <mergeCell ref="B227:C227"/>
    <mergeCell ref="B228:C228"/>
    <mergeCell ref="B229:C229"/>
    <mergeCell ref="B230:C230"/>
    <mergeCell ref="B231:C231"/>
    <mergeCell ref="B262:C262"/>
    <mergeCell ref="B263:C263"/>
    <mergeCell ref="B264:C264"/>
    <mergeCell ref="B265:C265"/>
    <mergeCell ref="B266:C266"/>
    <mergeCell ref="B259:C259"/>
    <mergeCell ref="B260:C260"/>
    <mergeCell ref="B261:C261"/>
    <mergeCell ref="B252:C252"/>
    <mergeCell ref="B253:C253"/>
    <mergeCell ref="B254:C254"/>
    <mergeCell ref="B255:C255"/>
    <mergeCell ref="B256:C256"/>
    <mergeCell ref="B247:C247"/>
    <mergeCell ref="B248:C248"/>
    <mergeCell ref="B249:C249"/>
    <mergeCell ref="B250:C250"/>
    <mergeCell ref="B251:C251"/>
    <mergeCell ref="B282:C282"/>
    <mergeCell ref="B283:C283"/>
    <mergeCell ref="B284:C284"/>
    <mergeCell ref="B285:C285"/>
    <mergeCell ref="B286:C286"/>
    <mergeCell ref="B277:C277"/>
    <mergeCell ref="B278:C278"/>
    <mergeCell ref="B279:C279"/>
    <mergeCell ref="B280:C280"/>
    <mergeCell ref="B281:C281"/>
    <mergeCell ref="B272:C272"/>
    <mergeCell ref="B273:C273"/>
    <mergeCell ref="B274:C274"/>
    <mergeCell ref="B275:C275"/>
    <mergeCell ref="B276:C276"/>
    <mergeCell ref="B267:C267"/>
    <mergeCell ref="B268:C268"/>
    <mergeCell ref="B269:C269"/>
    <mergeCell ref="B270:C270"/>
    <mergeCell ref="B271:C271"/>
    <mergeCell ref="B302:C302"/>
    <mergeCell ref="B303:C303"/>
    <mergeCell ref="B304:C304"/>
    <mergeCell ref="B305:C305"/>
    <mergeCell ref="B306:C306"/>
    <mergeCell ref="B297:C297"/>
    <mergeCell ref="B298:C298"/>
    <mergeCell ref="B299:C299"/>
    <mergeCell ref="B300:C300"/>
    <mergeCell ref="B301:C301"/>
    <mergeCell ref="B292:C292"/>
    <mergeCell ref="B293:C293"/>
    <mergeCell ref="B294:C294"/>
    <mergeCell ref="B295:C295"/>
    <mergeCell ref="B296:C296"/>
    <mergeCell ref="B287:C287"/>
    <mergeCell ref="B288:C288"/>
    <mergeCell ref="B289:C289"/>
    <mergeCell ref="B290:C290"/>
    <mergeCell ref="B291:C291"/>
    <mergeCell ref="B322:C322"/>
    <mergeCell ref="B323:C323"/>
    <mergeCell ref="B324:C324"/>
    <mergeCell ref="B325:C325"/>
    <mergeCell ref="B326:C326"/>
    <mergeCell ref="B317:C317"/>
    <mergeCell ref="B318:C318"/>
    <mergeCell ref="B319:C319"/>
    <mergeCell ref="B320:C320"/>
    <mergeCell ref="B321:C321"/>
    <mergeCell ref="B312:C312"/>
    <mergeCell ref="B313:C313"/>
    <mergeCell ref="B314:C314"/>
    <mergeCell ref="B315:C315"/>
    <mergeCell ref="B316:C316"/>
    <mergeCell ref="B307:C307"/>
    <mergeCell ref="B308:C308"/>
    <mergeCell ref="B309:C309"/>
    <mergeCell ref="B310:C310"/>
    <mergeCell ref="B311:C311"/>
    <mergeCell ref="B342:C342"/>
    <mergeCell ref="B343:C343"/>
    <mergeCell ref="B344:C344"/>
    <mergeCell ref="B345:C345"/>
    <mergeCell ref="B346:C346"/>
    <mergeCell ref="B337:C337"/>
    <mergeCell ref="B338:C338"/>
    <mergeCell ref="B339:C339"/>
    <mergeCell ref="B340:C340"/>
    <mergeCell ref="B341:C341"/>
    <mergeCell ref="B332:C332"/>
    <mergeCell ref="B333:C333"/>
    <mergeCell ref="B334:C334"/>
    <mergeCell ref="B335:C335"/>
    <mergeCell ref="B336:C336"/>
    <mergeCell ref="B327:C327"/>
    <mergeCell ref="B328:C328"/>
    <mergeCell ref="B329:C329"/>
    <mergeCell ref="B330:C330"/>
    <mergeCell ref="B331:C331"/>
    <mergeCell ref="B364:C364"/>
    <mergeCell ref="B365:C365"/>
    <mergeCell ref="B366:C366"/>
    <mergeCell ref="B357:C357"/>
    <mergeCell ref="B358:C358"/>
    <mergeCell ref="B359:C359"/>
    <mergeCell ref="B360:C360"/>
    <mergeCell ref="B361:C361"/>
    <mergeCell ref="B352:C352"/>
    <mergeCell ref="B353:C353"/>
    <mergeCell ref="B354:C354"/>
    <mergeCell ref="B355:C355"/>
    <mergeCell ref="B356:C356"/>
    <mergeCell ref="B347:C347"/>
    <mergeCell ref="B348:C348"/>
    <mergeCell ref="B349:C349"/>
    <mergeCell ref="B350:C350"/>
    <mergeCell ref="B351:C351"/>
    <mergeCell ref="B382:C382"/>
    <mergeCell ref="B383:C383"/>
    <mergeCell ref="B384:C384"/>
    <mergeCell ref="B385:C385"/>
    <mergeCell ref="B386:C386"/>
    <mergeCell ref="B377:C377"/>
    <mergeCell ref="B378:C378"/>
    <mergeCell ref="B379:C379"/>
    <mergeCell ref="B380:C380"/>
    <mergeCell ref="B381:C381"/>
    <mergeCell ref="B372:C372"/>
    <mergeCell ref="B373:C373"/>
    <mergeCell ref="B374:C374"/>
    <mergeCell ref="B375:C375"/>
    <mergeCell ref="B376:C376"/>
    <mergeCell ref="B367:C367"/>
    <mergeCell ref="B368:C368"/>
    <mergeCell ref="B369:C369"/>
    <mergeCell ref="B370:C370"/>
    <mergeCell ref="B371:C371"/>
    <mergeCell ref="B402:C402"/>
    <mergeCell ref="B403:C403"/>
    <mergeCell ref="B404:C404"/>
    <mergeCell ref="B405:C405"/>
    <mergeCell ref="B406:C406"/>
    <mergeCell ref="B397:C397"/>
    <mergeCell ref="B398:C398"/>
    <mergeCell ref="B399:C399"/>
    <mergeCell ref="B400:C400"/>
    <mergeCell ref="B401:C401"/>
    <mergeCell ref="B392:C392"/>
    <mergeCell ref="B393:C393"/>
    <mergeCell ref="B394:C394"/>
    <mergeCell ref="B395:C395"/>
    <mergeCell ref="B396:C396"/>
    <mergeCell ref="B387:C387"/>
    <mergeCell ref="B388:C388"/>
    <mergeCell ref="B389:C389"/>
    <mergeCell ref="B390:C390"/>
    <mergeCell ref="B391:C391"/>
    <mergeCell ref="B422:C422"/>
    <mergeCell ref="B423:C423"/>
    <mergeCell ref="B424:C424"/>
    <mergeCell ref="B425:C425"/>
    <mergeCell ref="B426:C426"/>
    <mergeCell ref="B417:C417"/>
    <mergeCell ref="B418:C418"/>
    <mergeCell ref="B419:C419"/>
    <mergeCell ref="B420:C420"/>
    <mergeCell ref="B421:C421"/>
    <mergeCell ref="B412:C412"/>
    <mergeCell ref="B413:C413"/>
    <mergeCell ref="B414:C414"/>
    <mergeCell ref="B415:C415"/>
    <mergeCell ref="B416:C416"/>
    <mergeCell ref="B407:C407"/>
    <mergeCell ref="B408:C408"/>
    <mergeCell ref="B409:C409"/>
    <mergeCell ref="B410:C410"/>
    <mergeCell ref="B411:C411"/>
    <mergeCell ref="B442:C442"/>
    <mergeCell ref="B443:C443"/>
    <mergeCell ref="B444:C444"/>
    <mergeCell ref="B445:C445"/>
    <mergeCell ref="B446:C446"/>
    <mergeCell ref="B437:C437"/>
    <mergeCell ref="B438:C438"/>
    <mergeCell ref="B439:C439"/>
    <mergeCell ref="B440:C440"/>
    <mergeCell ref="B441:C441"/>
    <mergeCell ref="B432:C432"/>
    <mergeCell ref="B433:C433"/>
    <mergeCell ref="B434:C434"/>
    <mergeCell ref="B435:C435"/>
    <mergeCell ref="B436:C436"/>
    <mergeCell ref="B427:C427"/>
    <mergeCell ref="B428:C428"/>
    <mergeCell ref="B429:C429"/>
    <mergeCell ref="B430:C430"/>
    <mergeCell ref="B431:C431"/>
    <mergeCell ref="B462:C462"/>
    <mergeCell ref="B463:C463"/>
    <mergeCell ref="B466:C466"/>
    <mergeCell ref="B457:C457"/>
    <mergeCell ref="B458:C458"/>
    <mergeCell ref="B459:C459"/>
    <mergeCell ref="B460:C460"/>
    <mergeCell ref="B461:C461"/>
    <mergeCell ref="B452:C452"/>
    <mergeCell ref="B453:C453"/>
    <mergeCell ref="B454:C454"/>
    <mergeCell ref="B455:C455"/>
    <mergeCell ref="B456:C456"/>
    <mergeCell ref="B447:C447"/>
    <mergeCell ref="B448:C448"/>
    <mergeCell ref="B449:C449"/>
    <mergeCell ref="B450:C450"/>
    <mergeCell ref="B451:C451"/>
    <mergeCell ref="B482:C482"/>
    <mergeCell ref="B483:C483"/>
    <mergeCell ref="B484:C484"/>
    <mergeCell ref="B485:C485"/>
    <mergeCell ref="B486:C486"/>
    <mergeCell ref="B477:C477"/>
    <mergeCell ref="B478:C478"/>
    <mergeCell ref="B479:C479"/>
    <mergeCell ref="B480:C480"/>
    <mergeCell ref="B481:C481"/>
    <mergeCell ref="B472:C472"/>
    <mergeCell ref="B473:C473"/>
    <mergeCell ref="B474:C474"/>
    <mergeCell ref="B475:C475"/>
    <mergeCell ref="B476:C476"/>
    <mergeCell ref="B467:C467"/>
    <mergeCell ref="B468:C468"/>
    <mergeCell ref="B469:C469"/>
    <mergeCell ref="B470:C470"/>
    <mergeCell ref="B471:C471"/>
    <mergeCell ref="B502:C502"/>
    <mergeCell ref="B503:C503"/>
    <mergeCell ref="B504:C504"/>
    <mergeCell ref="B505:C505"/>
    <mergeCell ref="B506:C506"/>
    <mergeCell ref="B497:C497"/>
    <mergeCell ref="B498:C498"/>
    <mergeCell ref="B499:C499"/>
    <mergeCell ref="B500:C500"/>
    <mergeCell ref="B501:C501"/>
    <mergeCell ref="B492:C492"/>
    <mergeCell ref="B493:C493"/>
    <mergeCell ref="B494:C494"/>
    <mergeCell ref="B495:C495"/>
    <mergeCell ref="B496:C496"/>
    <mergeCell ref="B487:C487"/>
    <mergeCell ref="B488:C488"/>
    <mergeCell ref="B489:C489"/>
    <mergeCell ref="B490:C490"/>
    <mergeCell ref="B491:C491"/>
    <mergeCell ref="B522:C522"/>
    <mergeCell ref="B523:C523"/>
    <mergeCell ref="B524:C524"/>
    <mergeCell ref="B525:C525"/>
    <mergeCell ref="B526:C526"/>
    <mergeCell ref="B517:C517"/>
    <mergeCell ref="B518:C518"/>
    <mergeCell ref="B519:C519"/>
    <mergeCell ref="B520:C520"/>
    <mergeCell ref="B521:C521"/>
    <mergeCell ref="B512:C512"/>
    <mergeCell ref="B513:C513"/>
    <mergeCell ref="B514:C514"/>
    <mergeCell ref="B507:C507"/>
    <mergeCell ref="B508:C508"/>
    <mergeCell ref="B509:C509"/>
    <mergeCell ref="B510:C510"/>
    <mergeCell ref="B511:C511"/>
    <mergeCell ref="B542:C542"/>
    <mergeCell ref="B543:C543"/>
    <mergeCell ref="B544:C544"/>
    <mergeCell ref="B545:C545"/>
    <mergeCell ref="B546:C546"/>
    <mergeCell ref="B537:C537"/>
    <mergeCell ref="B538:C538"/>
    <mergeCell ref="B539:C539"/>
    <mergeCell ref="B540:C540"/>
    <mergeCell ref="B541:C541"/>
    <mergeCell ref="B532:C532"/>
    <mergeCell ref="B533:C533"/>
    <mergeCell ref="B534:C534"/>
    <mergeCell ref="B535:C535"/>
    <mergeCell ref="B536:C536"/>
    <mergeCell ref="B527:C527"/>
    <mergeCell ref="B528:C528"/>
    <mergeCell ref="B529:C529"/>
    <mergeCell ref="B530:C530"/>
    <mergeCell ref="B531:C531"/>
    <mergeCell ref="B562:C562"/>
    <mergeCell ref="B563:C563"/>
    <mergeCell ref="B564:C564"/>
    <mergeCell ref="B565:C565"/>
    <mergeCell ref="B566:C566"/>
    <mergeCell ref="B557:C557"/>
    <mergeCell ref="B558:C558"/>
    <mergeCell ref="B559:C559"/>
    <mergeCell ref="B560:C560"/>
    <mergeCell ref="B561:C561"/>
    <mergeCell ref="B552:C552"/>
    <mergeCell ref="B553:C553"/>
    <mergeCell ref="B554:C554"/>
    <mergeCell ref="B555:C555"/>
    <mergeCell ref="B556:C556"/>
    <mergeCell ref="B547:C547"/>
    <mergeCell ref="B548:C548"/>
    <mergeCell ref="B549:C549"/>
    <mergeCell ref="B550:C550"/>
    <mergeCell ref="B551:C551"/>
    <mergeCell ref="B582:C582"/>
    <mergeCell ref="B583:C583"/>
    <mergeCell ref="B584:C584"/>
    <mergeCell ref="B585:C585"/>
    <mergeCell ref="B586:C586"/>
    <mergeCell ref="B577:C577"/>
    <mergeCell ref="B578:C578"/>
    <mergeCell ref="B579:C579"/>
    <mergeCell ref="B580:C580"/>
    <mergeCell ref="B581:C581"/>
    <mergeCell ref="B572:C572"/>
    <mergeCell ref="B573:C573"/>
    <mergeCell ref="B574:C574"/>
    <mergeCell ref="B575:C575"/>
    <mergeCell ref="B576:C576"/>
    <mergeCell ref="B567:C567"/>
    <mergeCell ref="B568:C568"/>
    <mergeCell ref="B569:C569"/>
    <mergeCell ref="B570:C570"/>
    <mergeCell ref="B571:C571"/>
    <mergeCell ref="B602:C602"/>
    <mergeCell ref="B603:C603"/>
    <mergeCell ref="B604:C604"/>
    <mergeCell ref="B605:C605"/>
    <mergeCell ref="B606:C606"/>
    <mergeCell ref="B597:C597"/>
    <mergeCell ref="B598:C598"/>
    <mergeCell ref="B599:C599"/>
    <mergeCell ref="B600:C600"/>
    <mergeCell ref="B601:C601"/>
    <mergeCell ref="B592:C592"/>
    <mergeCell ref="B593:C593"/>
    <mergeCell ref="B596:C596"/>
    <mergeCell ref="B587:C587"/>
    <mergeCell ref="B588:C588"/>
    <mergeCell ref="B589:C589"/>
    <mergeCell ref="B590:C590"/>
    <mergeCell ref="B591:C591"/>
    <mergeCell ref="B622:C622"/>
    <mergeCell ref="B623:C623"/>
    <mergeCell ref="B624:C624"/>
    <mergeCell ref="B625:C625"/>
    <mergeCell ref="B626:C626"/>
    <mergeCell ref="B617:C617"/>
    <mergeCell ref="B618:C618"/>
    <mergeCell ref="B619:C619"/>
    <mergeCell ref="B620:C620"/>
    <mergeCell ref="B621:C621"/>
    <mergeCell ref="B612:C612"/>
    <mergeCell ref="B613:C613"/>
    <mergeCell ref="B614:C614"/>
    <mergeCell ref="B615:C615"/>
    <mergeCell ref="B616:C616"/>
    <mergeCell ref="B607:C607"/>
    <mergeCell ref="B608:C608"/>
    <mergeCell ref="B609:C609"/>
    <mergeCell ref="B610:C610"/>
    <mergeCell ref="B611:C611"/>
    <mergeCell ref="B642:C642"/>
    <mergeCell ref="B643:C643"/>
    <mergeCell ref="B644:C644"/>
    <mergeCell ref="B645:C645"/>
    <mergeCell ref="B646:C646"/>
    <mergeCell ref="B637:C637"/>
    <mergeCell ref="B638:C638"/>
    <mergeCell ref="B639:C639"/>
    <mergeCell ref="B640:C640"/>
    <mergeCell ref="B641:C641"/>
    <mergeCell ref="B632:C632"/>
    <mergeCell ref="B633:C633"/>
    <mergeCell ref="B634:C634"/>
    <mergeCell ref="B635:C635"/>
    <mergeCell ref="B636:C636"/>
    <mergeCell ref="B627:C627"/>
    <mergeCell ref="B628:C628"/>
    <mergeCell ref="B629:C629"/>
    <mergeCell ref="B630:C630"/>
    <mergeCell ref="B631:C631"/>
    <mergeCell ref="B664:C664"/>
    <mergeCell ref="B665:C665"/>
    <mergeCell ref="B666:C666"/>
    <mergeCell ref="B657:C657"/>
    <mergeCell ref="B658:C658"/>
    <mergeCell ref="B659:C659"/>
    <mergeCell ref="B660:C660"/>
    <mergeCell ref="B661:C661"/>
    <mergeCell ref="B652:C652"/>
    <mergeCell ref="B653:C653"/>
    <mergeCell ref="B654:C654"/>
    <mergeCell ref="B655:C655"/>
    <mergeCell ref="B656:C656"/>
    <mergeCell ref="B647:C647"/>
    <mergeCell ref="B648:C648"/>
    <mergeCell ref="B649:C649"/>
    <mergeCell ref="B650:C650"/>
    <mergeCell ref="B651:C651"/>
    <mergeCell ref="B682:C682"/>
    <mergeCell ref="B683:C683"/>
    <mergeCell ref="B684:C684"/>
    <mergeCell ref="B685:C685"/>
    <mergeCell ref="B686:C686"/>
    <mergeCell ref="B677:C677"/>
    <mergeCell ref="B678:C678"/>
    <mergeCell ref="B679:C679"/>
    <mergeCell ref="B680:C680"/>
    <mergeCell ref="B681:C681"/>
    <mergeCell ref="B672:C672"/>
    <mergeCell ref="B673:C673"/>
    <mergeCell ref="B674:C674"/>
    <mergeCell ref="B675:C675"/>
    <mergeCell ref="B676:C676"/>
    <mergeCell ref="B667:C667"/>
    <mergeCell ref="B668:C668"/>
    <mergeCell ref="B669:C669"/>
    <mergeCell ref="B670:C670"/>
    <mergeCell ref="B671:C671"/>
    <mergeCell ref="B702:C702"/>
    <mergeCell ref="B703:C703"/>
    <mergeCell ref="B704:C704"/>
    <mergeCell ref="B705:C705"/>
    <mergeCell ref="B706:C706"/>
    <mergeCell ref="B697:C697"/>
    <mergeCell ref="B698:C698"/>
    <mergeCell ref="B699:C699"/>
    <mergeCell ref="B700:C700"/>
    <mergeCell ref="B701:C701"/>
    <mergeCell ref="B692:C692"/>
    <mergeCell ref="B693:C693"/>
    <mergeCell ref="B694:C694"/>
    <mergeCell ref="B695:C695"/>
    <mergeCell ref="B696:C696"/>
    <mergeCell ref="B687:C687"/>
    <mergeCell ref="B688:C688"/>
    <mergeCell ref="B689:C689"/>
    <mergeCell ref="B690:C690"/>
    <mergeCell ref="B691:C691"/>
    <mergeCell ref="B722:C722"/>
    <mergeCell ref="B723:C723"/>
    <mergeCell ref="B724:C724"/>
    <mergeCell ref="B725:C725"/>
    <mergeCell ref="B726:C726"/>
    <mergeCell ref="B717:C717"/>
    <mergeCell ref="B718:C718"/>
    <mergeCell ref="B719:C719"/>
    <mergeCell ref="B720:C720"/>
    <mergeCell ref="B721:C721"/>
    <mergeCell ref="B712:C712"/>
    <mergeCell ref="B713:C713"/>
    <mergeCell ref="B714:C714"/>
    <mergeCell ref="B715:C715"/>
    <mergeCell ref="B716:C716"/>
    <mergeCell ref="B707:C707"/>
    <mergeCell ref="B708:C708"/>
    <mergeCell ref="B709:C709"/>
    <mergeCell ref="B710:C710"/>
    <mergeCell ref="B711:C711"/>
    <mergeCell ref="B742:C742"/>
    <mergeCell ref="B743:C743"/>
    <mergeCell ref="B744:C744"/>
    <mergeCell ref="B745:C745"/>
    <mergeCell ref="B746:C746"/>
    <mergeCell ref="B737:C737"/>
    <mergeCell ref="B740:C740"/>
    <mergeCell ref="B741:C741"/>
    <mergeCell ref="B732:C732"/>
    <mergeCell ref="B733:C733"/>
    <mergeCell ref="B734:C734"/>
    <mergeCell ref="B735:C735"/>
    <mergeCell ref="B736:C736"/>
    <mergeCell ref="B727:C727"/>
    <mergeCell ref="B728:C728"/>
    <mergeCell ref="B729:C729"/>
    <mergeCell ref="B730:C730"/>
    <mergeCell ref="B731:C731"/>
    <mergeCell ref="B762:C762"/>
    <mergeCell ref="B763:C763"/>
    <mergeCell ref="B764:C764"/>
    <mergeCell ref="B765:C765"/>
    <mergeCell ref="B766:C766"/>
    <mergeCell ref="B757:C757"/>
    <mergeCell ref="B758:C758"/>
    <mergeCell ref="B759:C759"/>
    <mergeCell ref="B760:C760"/>
    <mergeCell ref="B761:C761"/>
    <mergeCell ref="B752:C752"/>
    <mergeCell ref="B753:C753"/>
    <mergeCell ref="B754:C754"/>
    <mergeCell ref="B755:C755"/>
    <mergeCell ref="B756:C756"/>
    <mergeCell ref="B747:C747"/>
    <mergeCell ref="B748:C748"/>
    <mergeCell ref="B749:C749"/>
    <mergeCell ref="B750:C750"/>
    <mergeCell ref="B751:C751"/>
    <mergeCell ref="B782:C782"/>
    <mergeCell ref="B783:C783"/>
    <mergeCell ref="B784:C784"/>
    <mergeCell ref="B785:C785"/>
    <mergeCell ref="B786:C786"/>
    <mergeCell ref="B777:C777"/>
    <mergeCell ref="B778:C778"/>
    <mergeCell ref="B779:C779"/>
    <mergeCell ref="B780:C780"/>
    <mergeCell ref="B781:C781"/>
    <mergeCell ref="B772:C772"/>
    <mergeCell ref="B773:C773"/>
    <mergeCell ref="B774:C774"/>
    <mergeCell ref="B775:C775"/>
    <mergeCell ref="B776:C776"/>
    <mergeCell ref="B767:C767"/>
    <mergeCell ref="B768:C768"/>
    <mergeCell ref="B769:C769"/>
    <mergeCell ref="B770:C770"/>
    <mergeCell ref="B771:C771"/>
    <mergeCell ref="B802:C802"/>
    <mergeCell ref="B803:C803"/>
    <mergeCell ref="B804:C804"/>
    <mergeCell ref="B805:C805"/>
    <mergeCell ref="B806:C806"/>
    <mergeCell ref="B797:C797"/>
    <mergeCell ref="B798:C798"/>
    <mergeCell ref="B799:C799"/>
    <mergeCell ref="B800:C800"/>
    <mergeCell ref="B801:C801"/>
    <mergeCell ref="B792:C792"/>
    <mergeCell ref="B793:C793"/>
    <mergeCell ref="B794:C794"/>
    <mergeCell ref="B795:C795"/>
    <mergeCell ref="B796:C796"/>
    <mergeCell ref="B787:C787"/>
    <mergeCell ref="B788:C788"/>
    <mergeCell ref="B789:C789"/>
    <mergeCell ref="B790:C790"/>
    <mergeCell ref="B791:C791"/>
    <mergeCell ref="B822:C822"/>
    <mergeCell ref="B823:C823"/>
    <mergeCell ref="B824:C824"/>
    <mergeCell ref="B825:C825"/>
    <mergeCell ref="B826:C826"/>
    <mergeCell ref="B817:C817"/>
    <mergeCell ref="B818:C818"/>
    <mergeCell ref="B819:C819"/>
    <mergeCell ref="B820:C820"/>
    <mergeCell ref="B821:C821"/>
    <mergeCell ref="B812:C812"/>
    <mergeCell ref="B813:C813"/>
    <mergeCell ref="B814:C814"/>
    <mergeCell ref="B815:C815"/>
    <mergeCell ref="B816:C816"/>
    <mergeCell ref="B807:C807"/>
    <mergeCell ref="B808:C808"/>
    <mergeCell ref="B809:C809"/>
    <mergeCell ref="B810:C810"/>
    <mergeCell ref="B811:C811"/>
    <mergeCell ref="B842:C842"/>
    <mergeCell ref="B843:C843"/>
    <mergeCell ref="B844:C844"/>
    <mergeCell ref="B845:C845"/>
    <mergeCell ref="B846:C846"/>
    <mergeCell ref="B837:C837"/>
    <mergeCell ref="B838:C838"/>
    <mergeCell ref="B839:C839"/>
    <mergeCell ref="B840:C840"/>
    <mergeCell ref="B841:C841"/>
    <mergeCell ref="B834:C834"/>
    <mergeCell ref="B835:C835"/>
    <mergeCell ref="B836:C836"/>
    <mergeCell ref="B827:C827"/>
    <mergeCell ref="B828:C828"/>
    <mergeCell ref="B829:C829"/>
    <mergeCell ref="B830:C830"/>
    <mergeCell ref="B831:C831"/>
    <mergeCell ref="B862:C862"/>
    <mergeCell ref="B863:C863"/>
    <mergeCell ref="B864:C864"/>
    <mergeCell ref="B865:C865"/>
    <mergeCell ref="B866:C866"/>
    <mergeCell ref="B857:C857"/>
    <mergeCell ref="B858:C858"/>
    <mergeCell ref="B859:C859"/>
    <mergeCell ref="B860:C860"/>
    <mergeCell ref="B861:C861"/>
    <mergeCell ref="B852:C852"/>
    <mergeCell ref="B853:C853"/>
    <mergeCell ref="B854:C854"/>
    <mergeCell ref="B855:C855"/>
    <mergeCell ref="B856:C856"/>
    <mergeCell ref="B847:C847"/>
    <mergeCell ref="B848:C848"/>
    <mergeCell ref="B849:C849"/>
    <mergeCell ref="B850:C850"/>
    <mergeCell ref="B851:C851"/>
    <mergeCell ref="B882:C882"/>
    <mergeCell ref="B883:C883"/>
    <mergeCell ref="B884:C884"/>
    <mergeCell ref="B885:C885"/>
    <mergeCell ref="B886:C886"/>
    <mergeCell ref="B877:C877"/>
    <mergeCell ref="B878:C878"/>
    <mergeCell ref="B879:C879"/>
    <mergeCell ref="B880:C880"/>
    <mergeCell ref="B881:C881"/>
    <mergeCell ref="B872:C872"/>
    <mergeCell ref="B873:C873"/>
    <mergeCell ref="B874:C874"/>
    <mergeCell ref="B875:C875"/>
    <mergeCell ref="B876:C876"/>
    <mergeCell ref="B867:C867"/>
    <mergeCell ref="B868:C868"/>
    <mergeCell ref="B869:C869"/>
    <mergeCell ref="B870:C870"/>
    <mergeCell ref="B871:C871"/>
    <mergeCell ref="B902:C902"/>
    <mergeCell ref="B903:C903"/>
    <mergeCell ref="B904:C904"/>
    <mergeCell ref="B905:C905"/>
    <mergeCell ref="B906:C906"/>
    <mergeCell ref="B897:C897"/>
    <mergeCell ref="B898:C898"/>
    <mergeCell ref="B899:C899"/>
    <mergeCell ref="B892:C892"/>
    <mergeCell ref="B893:C893"/>
    <mergeCell ref="B894:C894"/>
    <mergeCell ref="B895:C895"/>
    <mergeCell ref="B896:C896"/>
    <mergeCell ref="B887:C887"/>
    <mergeCell ref="B888:C888"/>
    <mergeCell ref="B889:C889"/>
    <mergeCell ref="B890:C890"/>
    <mergeCell ref="B891:C891"/>
    <mergeCell ref="B922:C922"/>
    <mergeCell ref="B923:C923"/>
    <mergeCell ref="B924:C924"/>
    <mergeCell ref="B925:C925"/>
    <mergeCell ref="B926:C926"/>
    <mergeCell ref="B917:C917"/>
    <mergeCell ref="B918:C918"/>
    <mergeCell ref="B919:C919"/>
    <mergeCell ref="B920:C920"/>
    <mergeCell ref="B921:C921"/>
    <mergeCell ref="B912:C912"/>
    <mergeCell ref="B913:C913"/>
    <mergeCell ref="B914:C914"/>
    <mergeCell ref="B915:C915"/>
    <mergeCell ref="B916:C916"/>
    <mergeCell ref="B907:C907"/>
    <mergeCell ref="B908:C908"/>
    <mergeCell ref="B909:C909"/>
    <mergeCell ref="B910:C910"/>
    <mergeCell ref="B911:C911"/>
    <mergeCell ref="B942:C942"/>
    <mergeCell ref="B943:C943"/>
    <mergeCell ref="B944:C944"/>
    <mergeCell ref="B945:C945"/>
    <mergeCell ref="B946:C946"/>
    <mergeCell ref="B937:C937"/>
    <mergeCell ref="B938:C938"/>
    <mergeCell ref="B939:C939"/>
    <mergeCell ref="B940:C940"/>
    <mergeCell ref="B941:C941"/>
    <mergeCell ref="B932:C932"/>
    <mergeCell ref="B933:C933"/>
    <mergeCell ref="B934:C934"/>
    <mergeCell ref="B935:C935"/>
    <mergeCell ref="B936:C936"/>
    <mergeCell ref="B927:C927"/>
    <mergeCell ref="B928:C928"/>
    <mergeCell ref="B929:C929"/>
    <mergeCell ref="B930:C930"/>
    <mergeCell ref="B931:C931"/>
    <mergeCell ref="B962:C962"/>
    <mergeCell ref="B963:C963"/>
    <mergeCell ref="B964:C964"/>
    <mergeCell ref="B965:C965"/>
    <mergeCell ref="B966:C966"/>
    <mergeCell ref="B957:C957"/>
    <mergeCell ref="B958:C958"/>
    <mergeCell ref="B959:C959"/>
    <mergeCell ref="B960:C960"/>
    <mergeCell ref="B961:C961"/>
    <mergeCell ref="B952:C952"/>
    <mergeCell ref="B955:C955"/>
    <mergeCell ref="B956:C956"/>
    <mergeCell ref="B947:C947"/>
    <mergeCell ref="B948:C948"/>
    <mergeCell ref="B949:C949"/>
    <mergeCell ref="B950:C950"/>
    <mergeCell ref="B951:C951"/>
    <mergeCell ref="B982:C982"/>
    <mergeCell ref="B983:C983"/>
    <mergeCell ref="B984:C984"/>
    <mergeCell ref="B985:C985"/>
    <mergeCell ref="B986:C986"/>
    <mergeCell ref="B977:C977"/>
    <mergeCell ref="B978:C978"/>
    <mergeCell ref="B979:C979"/>
    <mergeCell ref="B980:C980"/>
    <mergeCell ref="B981:C981"/>
    <mergeCell ref="B972:C972"/>
    <mergeCell ref="B973:C973"/>
    <mergeCell ref="B974:C974"/>
    <mergeCell ref="B975:C975"/>
    <mergeCell ref="B976:C976"/>
    <mergeCell ref="B967:C967"/>
    <mergeCell ref="B968:C968"/>
    <mergeCell ref="B969:C969"/>
    <mergeCell ref="B970:C970"/>
    <mergeCell ref="B971:C971"/>
    <mergeCell ref="B1002:C1002"/>
    <mergeCell ref="B1003:C1003"/>
    <mergeCell ref="B1004:C1004"/>
    <mergeCell ref="B1005:C1005"/>
    <mergeCell ref="B1006:C1006"/>
    <mergeCell ref="B997:C997"/>
    <mergeCell ref="B998:C998"/>
    <mergeCell ref="B999:C999"/>
    <mergeCell ref="B1000:C1000"/>
    <mergeCell ref="B1001:C1001"/>
    <mergeCell ref="B992:C992"/>
    <mergeCell ref="B993:C993"/>
    <mergeCell ref="B994:C994"/>
    <mergeCell ref="B995:C995"/>
    <mergeCell ref="B996:C996"/>
    <mergeCell ref="B987:C987"/>
    <mergeCell ref="B988:C988"/>
    <mergeCell ref="B989:C989"/>
    <mergeCell ref="B990:C990"/>
    <mergeCell ref="B991:C991"/>
    <mergeCell ref="B1022:C1022"/>
    <mergeCell ref="B1023:C1023"/>
    <mergeCell ref="B1024:C1024"/>
    <mergeCell ref="B1025:C1025"/>
    <mergeCell ref="B1026:C1026"/>
    <mergeCell ref="B1017:C1017"/>
    <mergeCell ref="B1018:C1018"/>
    <mergeCell ref="B1019:C1019"/>
    <mergeCell ref="B1020:C1020"/>
    <mergeCell ref="B1021:C1021"/>
    <mergeCell ref="B1012:C1012"/>
    <mergeCell ref="B1013:C1013"/>
    <mergeCell ref="B1014:C1014"/>
    <mergeCell ref="B1015:C1015"/>
    <mergeCell ref="B1016:C1016"/>
    <mergeCell ref="B1007:C1007"/>
    <mergeCell ref="B1008:C1008"/>
    <mergeCell ref="B1009:C1009"/>
    <mergeCell ref="B1010:C1010"/>
    <mergeCell ref="B1011:C1011"/>
    <mergeCell ref="B1042:C1042"/>
    <mergeCell ref="B1043:C1043"/>
    <mergeCell ref="B1044:C1044"/>
    <mergeCell ref="B1045:C1045"/>
    <mergeCell ref="B1046:C1046"/>
    <mergeCell ref="B1037:C1037"/>
    <mergeCell ref="B1038:C1038"/>
    <mergeCell ref="B1039:C1039"/>
    <mergeCell ref="B1040:C1040"/>
    <mergeCell ref="B1041:C1041"/>
    <mergeCell ref="B1032:C1032"/>
    <mergeCell ref="B1033:C1033"/>
    <mergeCell ref="B1034:C1034"/>
    <mergeCell ref="B1035:C1035"/>
    <mergeCell ref="B1036:C1036"/>
    <mergeCell ref="B1027:C1027"/>
    <mergeCell ref="B1028:C1028"/>
    <mergeCell ref="B1029:C1029"/>
    <mergeCell ref="B1030:C1030"/>
    <mergeCell ref="B1031:C1031"/>
    <mergeCell ref="B1062:C1062"/>
    <mergeCell ref="B1063:C1063"/>
    <mergeCell ref="B1064:C1064"/>
    <mergeCell ref="B1065:C1065"/>
    <mergeCell ref="B1066:C1066"/>
    <mergeCell ref="B1057:C1057"/>
    <mergeCell ref="B1058:C1058"/>
    <mergeCell ref="B1059:C1059"/>
    <mergeCell ref="B1060:C1060"/>
    <mergeCell ref="B1061:C1061"/>
    <mergeCell ref="B1052:C1052"/>
    <mergeCell ref="B1053:C1053"/>
    <mergeCell ref="B1054:C1054"/>
    <mergeCell ref="B1055:C1055"/>
    <mergeCell ref="B1056:C1056"/>
    <mergeCell ref="B1049:C1049"/>
    <mergeCell ref="B1050:C1050"/>
    <mergeCell ref="B1051:C1051"/>
    <mergeCell ref="B1083:C1083"/>
    <mergeCell ref="B1084:C1084"/>
    <mergeCell ref="B1085:C1085"/>
    <mergeCell ref="B1086:C1086"/>
    <mergeCell ref="B1077:C1077"/>
    <mergeCell ref="B1078:C1078"/>
    <mergeCell ref="B1079:C1079"/>
    <mergeCell ref="B1080:C1080"/>
    <mergeCell ref="B1072:C1072"/>
    <mergeCell ref="B1073:C1073"/>
    <mergeCell ref="B1074:C1074"/>
    <mergeCell ref="B1075:C1075"/>
    <mergeCell ref="B1076:C1076"/>
    <mergeCell ref="B1067:C1067"/>
    <mergeCell ref="B1068:C1068"/>
    <mergeCell ref="B1069:C1069"/>
    <mergeCell ref="B1070:C1070"/>
    <mergeCell ref="B1071:C1071"/>
    <mergeCell ref="B1102:C1102"/>
    <mergeCell ref="B1103:C1103"/>
    <mergeCell ref="B1104:C1104"/>
    <mergeCell ref="B1105:C1105"/>
    <mergeCell ref="B1106:C1106"/>
    <mergeCell ref="B1097:C1097"/>
    <mergeCell ref="B1098:C1098"/>
    <mergeCell ref="B1099:C1099"/>
    <mergeCell ref="B1100:C1100"/>
    <mergeCell ref="B1101:C1101"/>
    <mergeCell ref="B1092:C1092"/>
    <mergeCell ref="B1093:C1093"/>
    <mergeCell ref="B1094:C1094"/>
    <mergeCell ref="B1095:C1095"/>
    <mergeCell ref="B1096:C1096"/>
    <mergeCell ref="B1087:C1087"/>
    <mergeCell ref="B1088:C1088"/>
    <mergeCell ref="B1089:C1089"/>
    <mergeCell ref="B1090:C1090"/>
    <mergeCell ref="B1091:C1091"/>
    <mergeCell ref="B1122:C1122"/>
    <mergeCell ref="B1123:C1123"/>
    <mergeCell ref="B1124:C1124"/>
    <mergeCell ref="B1117:C1117"/>
    <mergeCell ref="B1118:C1118"/>
    <mergeCell ref="B1119:C1119"/>
    <mergeCell ref="B1120:C1120"/>
    <mergeCell ref="B1121:C1121"/>
    <mergeCell ref="B1112:C1112"/>
    <mergeCell ref="B1113:C1113"/>
    <mergeCell ref="B1114:C1114"/>
    <mergeCell ref="B1115:C1115"/>
    <mergeCell ref="B1116:C1116"/>
    <mergeCell ref="B1107:C1107"/>
    <mergeCell ref="B1108:C1108"/>
    <mergeCell ref="B1109:C1109"/>
    <mergeCell ref="B1110:C1110"/>
    <mergeCell ref="B1111:C1111"/>
    <mergeCell ref="B1145:C1145"/>
    <mergeCell ref="B1146:C1146"/>
    <mergeCell ref="B1137:C1137"/>
    <mergeCell ref="B1138:C1138"/>
    <mergeCell ref="B1139:C1139"/>
    <mergeCell ref="B1140:C1140"/>
    <mergeCell ref="B1141:C1141"/>
    <mergeCell ref="B1132:C1132"/>
    <mergeCell ref="B1133:C1133"/>
    <mergeCell ref="B1134:C1134"/>
    <mergeCell ref="B1135:C1135"/>
    <mergeCell ref="B1136:C1136"/>
    <mergeCell ref="B1127:C1127"/>
    <mergeCell ref="B1128:C1128"/>
    <mergeCell ref="B1129:C1129"/>
    <mergeCell ref="B1130:C1130"/>
    <mergeCell ref="B1131:C1131"/>
    <mergeCell ref="A1177:D1177"/>
    <mergeCell ref="A4:H4"/>
    <mergeCell ref="G7:H7"/>
    <mergeCell ref="A1185:G1185"/>
    <mergeCell ref="B1167:C1167"/>
    <mergeCell ref="B1168:C1168"/>
    <mergeCell ref="B1169:C1169"/>
    <mergeCell ref="B1170:C1170"/>
    <mergeCell ref="B1171:C1171"/>
    <mergeCell ref="B1162:C1162"/>
    <mergeCell ref="B1163:C1163"/>
    <mergeCell ref="B1164:C1164"/>
    <mergeCell ref="B1165:C1165"/>
    <mergeCell ref="B1166:C1166"/>
    <mergeCell ref="B1157:C1157"/>
    <mergeCell ref="B1158:C1158"/>
    <mergeCell ref="B1159:C1159"/>
    <mergeCell ref="B1160:C1160"/>
    <mergeCell ref="B1161:C1161"/>
    <mergeCell ref="B1152:C1152"/>
    <mergeCell ref="B1153:C1153"/>
    <mergeCell ref="B1154:C1154"/>
    <mergeCell ref="B1155:C1155"/>
    <mergeCell ref="B1156:C1156"/>
    <mergeCell ref="B1147:C1147"/>
    <mergeCell ref="B1148:C1148"/>
    <mergeCell ref="B1149:C1149"/>
    <mergeCell ref="B1150:C1150"/>
    <mergeCell ref="B1151:C1151"/>
    <mergeCell ref="B1142:C1142"/>
    <mergeCell ref="B1143:C1143"/>
    <mergeCell ref="B1144:C114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ABA5-D43E-416C-9280-5749EC430D71}">
  <dimension ref="A4:J50"/>
  <sheetViews>
    <sheetView workbookViewId="0">
      <selection activeCell="A4" sqref="A4:J4"/>
    </sheetView>
  </sheetViews>
  <sheetFormatPr baseColWidth="10" defaultRowHeight="15" x14ac:dyDescent="0.25"/>
  <cols>
    <col min="1" max="1" width="14.28515625" customWidth="1"/>
    <col min="2" max="2" width="10.28515625" bestFit="1" customWidth="1"/>
    <col min="3" max="3" width="8.85546875" customWidth="1"/>
    <col min="5" max="5" width="11.5703125" customWidth="1"/>
    <col min="6" max="6" width="11.42578125" customWidth="1"/>
    <col min="7" max="7" width="10.28515625" bestFit="1" customWidth="1"/>
    <col min="8" max="8" width="10.5703125" bestFit="1" customWidth="1"/>
    <col min="9" max="9" width="6.7109375" bestFit="1" customWidth="1"/>
    <col min="10" max="10" width="10.5703125" bestFit="1" customWidth="1"/>
  </cols>
  <sheetData>
    <row r="4" spans="1:10" ht="18.75" x14ac:dyDescent="0.3">
      <c r="A4" s="187" t="s">
        <v>2112</v>
      </c>
      <c r="B4" s="187"/>
      <c r="C4" s="187"/>
      <c r="D4" s="187"/>
      <c r="E4" s="187"/>
      <c r="F4" s="187"/>
      <c r="G4" s="187"/>
      <c r="H4" s="187"/>
      <c r="I4" s="187"/>
      <c r="J4" s="187"/>
    </row>
    <row r="5" spans="1:10" ht="15.75" x14ac:dyDescent="0.25">
      <c r="A5" s="192" t="s">
        <v>2111</v>
      </c>
      <c r="B5" s="192"/>
      <c r="C5" s="192"/>
      <c r="D5" s="192"/>
      <c r="E5" s="192"/>
      <c r="F5" s="192"/>
      <c r="G5" s="192"/>
      <c r="H5" s="192"/>
      <c r="I5" s="192"/>
      <c r="J5" s="192"/>
    </row>
    <row r="6" spans="1:10" ht="15.75" x14ac:dyDescent="0.25">
      <c r="A6" s="146"/>
      <c r="B6" s="146"/>
      <c r="C6" s="146"/>
      <c r="D6" s="146"/>
      <c r="E6" s="146"/>
      <c r="F6" s="146"/>
      <c r="G6" s="146"/>
      <c r="H6" s="146"/>
      <c r="I6" s="146"/>
      <c r="J6" s="146"/>
    </row>
    <row r="7" spans="1:10" ht="16.5" thickBot="1" x14ac:dyDescent="0.3">
      <c r="A7" s="36"/>
    </row>
    <row r="8" spans="1:10" ht="16.5" thickBot="1" x14ac:dyDescent="0.3">
      <c r="A8" s="36"/>
      <c r="E8" s="198" t="s">
        <v>2038</v>
      </c>
      <c r="F8" s="199"/>
      <c r="I8" s="198" t="s">
        <v>2037</v>
      </c>
      <c r="J8" s="199"/>
    </row>
    <row r="9" spans="1:10" ht="15.75" thickBot="1" x14ac:dyDescent="0.3">
      <c r="A9" s="54"/>
      <c r="B9" s="64" t="s">
        <v>2049</v>
      </c>
      <c r="C9" s="195" t="s">
        <v>2019</v>
      </c>
      <c r="D9" s="196"/>
      <c r="E9" s="193" t="s">
        <v>2020</v>
      </c>
      <c r="F9" s="194"/>
      <c r="G9" s="197" t="s">
        <v>2021</v>
      </c>
      <c r="H9" s="197"/>
      <c r="I9" s="195" t="s">
        <v>2053</v>
      </c>
      <c r="J9" s="196"/>
    </row>
    <row r="10" spans="1:10" ht="15.75" thickBot="1" x14ac:dyDescent="0.3">
      <c r="A10" s="56"/>
      <c r="B10" s="62"/>
      <c r="C10" s="75"/>
      <c r="D10" s="75"/>
      <c r="E10" s="76" t="s">
        <v>2054</v>
      </c>
      <c r="F10" s="77" t="s">
        <v>2059</v>
      </c>
      <c r="G10" s="75" t="s">
        <v>2060</v>
      </c>
      <c r="H10" s="75" t="s">
        <v>2059</v>
      </c>
      <c r="I10" s="76" t="s">
        <v>2054</v>
      </c>
      <c r="J10" s="77" t="s">
        <v>2059</v>
      </c>
    </row>
    <row r="11" spans="1:10" x14ac:dyDescent="0.25">
      <c r="A11" s="56" t="s">
        <v>2014</v>
      </c>
      <c r="B11" s="143">
        <v>1208</v>
      </c>
      <c r="C11" s="57">
        <v>1.42</v>
      </c>
      <c r="D11" s="57">
        <f>+B11*C11</f>
        <v>1715.36</v>
      </c>
      <c r="E11" s="56">
        <f>+C11-0.2</f>
        <v>1.22</v>
      </c>
      <c r="F11" s="58">
        <f>+B11*E11</f>
        <v>1473.76</v>
      </c>
      <c r="G11" s="73">
        <v>1.92</v>
      </c>
      <c r="H11" s="57">
        <f>+G11*B11</f>
        <v>2319.36</v>
      </c>
      <c r="I11" s="56">
        <f>+G11-0.2</f>
        <v>1.72</v>
      </c>
      <c r="J11" s="58">
        <f>+I11*B11</f>
        <v>2077.7599999999998</v>
      </c>
    </row>
    <row r="12" spans="1:10" x14ac:dyDescent="0.25">
      <c r="A12" s="56" t="s">
        <v>2015</v>
      </c>
      <c r="B12" s="144">
        <v>2209</v>
      </c>
      <c r="C12" s="57">
        <v>1.1200000000000001</v>
      </c>
      <c r="D12" s="57">
        <f t="shared" ref="D12:D15" si="0">+B12*C12</f>
        <v>2474.0800000000004</v>
      </c>
      <c r="E12" s="56">
        <f>+C12-0.2</f>
        <v>0.92000000000000015</v>
      </c>
      <c r="F12" s="58">
        <f t="shared" ref="F12:F15" si="1">+B12*E12</f>
        <v>2032.2800000000004</v>
      </c>
      <c r="G12" s="73">
        <v>1.1200000000000001</v>
      </c>
      <c r="H12" s="57">
        <f t="shared" ref="H12:H15" si="2">+G12*B12</f>
        <v>2474.0800000000004</v>
      </c>
      <c r="I12" s="56">
        <f t="shared" ref="I12:I15" si="3">+G12-0.2</f>
        <v>0.92000000000000015</v>
      </c>
      <c r="J12" s="58">
        <f t="shared" ref="J12:J15" si="4">+I12*B12</f>
        <v>2032.2800000000004</v>
      </c>
    </row>
    <row r="13" spans="1:10" x14ac:dyDescent="0.25">
      <c r="A13" s="56" t="s">
        <v>2016</v>
      </c>
      <c r="B13" s="144">
        <v>2351</v>
      </c>
      <c r="C13" s="57">
        <v>2.14</v>
      </c>
      <c r="D13" s="57">
        <f t="shared" si="0"/>
        <v>5031.1400000000003</v>
      </c>
      <c r="E13" s="56">
        <f>+C13-0.2</f>
        <v>1.9400000000000002</v>
      </c>
      <c r="F13" s="58">
        <f t="shared" si="1"/>
        <v>4560.9400000000005</v>
      </c>
      <c r="G13" s="73">
        <v>2.14</v>
      </c>
      <c r="H13" s="57">
        <f t="shared" si="2"/>
        <v>5031.1400000000003</v>
      </c>
      <c r="I13" s="56">
        <f t="shared" si="3"/>
        <v>1.9400000000000002</v>
      </c>
      <c r="J13" s="58">
        <f t="shared" si="4"/>
        <v>4560.9400000000005</v>
      </c>
    </row>
    <row r="14" spans="1:10" x14ac:dyDescent="0.25">
      <c r="A14" s="56" t="s">
        <v>2017</v>
      </c>
      <c r="B14" s="144">
        <v>741</v>
      </c>
      <c r="C14" s="57">
        <v>2.42</v>
      </c>
      <c r="D14" s="57">
        <f t="shared" si="0"/>
        <v>1793.22</v>
      </c>
      <c r="E14" s="56">
        <f>+C14-0.2</f>
        <v>2.2199999999999998</v>
      </c>
      <c r="F14" s="58">
        <f t="shared" si="1"/>
        <v>1645.0199999999998</v>
      </c>
      <c r="G14" s="73">
        <v>2.42</v>
      </c>
      <c r="H14" s="57">
        <f t="shared" si="2"/>
        <v>1793.22</v>
      </c>
      <c r="I14" s="56">
        <f t="shared" si="3"/>
        <v>2.2199999999999998</v>
      </c>
      <c r="J14" s="58">
        <f t="shared" si="4"/>
        <v>1645.0199999999998</v>
      </c>
    </row>
    <row r="15" spans="1:10" ht="15.75" thickBot="1" x14ac:dyDescent="0.3">
      <c r="A15" s="59" t="s">
        <v>2018</v>
      </c>
      <c r="B15" s="145">
        <v>2044</v>
      </c>
      <c r="C15" s="60">
        <v>0.26</v>
      </c>
      <c r="D15" s="60">
        <f t="shared" si="0"/>
        <v>531.44000000000005</v>
      </c>
      <c r="E15" s="59">
        <f>+C15-0.2</f>
        <v>0.06</v>
      </c>
      <c r="F15" s="69">
        <f t="shared" si="1"/>
        <v>122.64</v>
      </c>
      <c r="G15" s="74">
        <v>0.26</v>
      </c>
      <c r="H15" s="60">
        <f t="shared" si="2"/>
        <v>531.44000000000005</v>
      </c>
      <c r="I15" s="59">
        <f t="shared" si="3"/>
        <v>0.06</v>
      </c>
      <c r="J15" s="69">
        <f t="shared" si="4"/>
        <v>122.64</v>
      </c>
    </row>
    <row r="16" spans="1:10" ht="15.75" thickBot="1" x14ac:dyDescent="0.3">
      <c r="A16" s="56"/>
      <c r="B16" s="70"/>
      <c r="C16" s="70"/>
      <c r="D16" s="70"/>
      <c r="E16" s="70"/>
      <c r="F16" s="70"/>
      <c r="G16" s="70"/>
      <c r="H16" s="70"/>
      <c r="I16" s="57"/>
      <c r="J16" s="58"/>
    </row>
    <row r="17" spans="1:10" x14ac:dyDescent="0.25">
      <c r="A17" s="54" t="s">
        <v>2048</v>
      </c>
      <c r="B17" s="65"/>
      <c r="C17" s="55"/>
      <c r="D17" s="67">
        <f>SUM(D11:D16)</f>
        <v>11545.240000000002</v>
      </c>
      <c r="E17" s="68"/>
      <c r="F17" s="71">
        <f>SUM(F11:F16)</f>
        <v>9834.6400000000012</v>
      </c>
      <c r="G17" s="67"/>
      <c r="H17" s="67">
        <f>SUM(H11:H16)</f>
        <v>12149.240000000002</v>
      </c>
      <c r="I17" s="68"/>
      <c r="J17" s="71">
        <f>SUM(J11:J16)</f>
        <v>10438.64</v>
      </c>
    </row>
    <row r="18" spans="1:10" ht="15.75" thickBot="1" x14ac:dyDescent="0.3">
      <c r="A18" s="59"/>
      <c r="B18" s="66"/>
      <c r="C18" s="60"/>
      <c r="D18" s="61"/>
      <c r="E18" s="63"/>
      <c r="F18" s="72">
        <f>+D17-F17</f>
        <v>1710.6000000000004</v>
      </c>
      <c r="G18" s="61"/>
      <c r="H18" s="61"/>
      <c r="I18" s="63"/>
      <c r="J18" s="72">
        <f>+H17-J17</f>
        <v>1710.6000000000022</v>
      </c>
    </row>
    <row r="20" spans="1:10" x14ac:dyDescent="0.25">
      <c r="A20" t="s">
        <v>2050</v>
      </c>
    </row>
    <row r="21" spans="1:10" x14ac:dyDescent="0.25">
      <c r="A21" t="s">
        <v>2051</v>
      </c>
    </row>
    <row r="22" spans="1:10" x14ac:dyDescent="0.25">
      <c r="A22" t="s">
        <v>2052</v>
      </c>
    </row>
    <row r="26" spans="1:10" ht="15.75" x14ac:dyDescent="0.25">
      <c r="A26" s="36" t="s">
        <v>2022</v>
      </c>
    </row>
    <row r="27" spans="1:10" ht="15.75" thickBot="1" x14ac:dyDescent="0.3"/>
    <row r="28" spans="1:10" s="50" customFormat="1" ht="16.5" thickBot="1" x14ac:dyDescent="0.3">
      <c r="A28" s="78" t="s">
        <v>2047</v>
      </c>
      <c r="B28" s="88" t="s">
        <v>2028</v>
      </c>
      <c r="C28" s="88" t="s">
        <v>2029</v>
      </c>
      <c r="D28" s="88" t="s">
        <v>2110</v>
      </c>
      <c r="E28" s="88" t="s">
        <v>2030</v>
      </c>
      <c r="F28" s="88" t="s">
        <v>2031</v>
      </c>
      <c r="G28" s="79" t="s">
        <v>2032</v>
      </c>
    </row>
    <row r="29" spans="1:10" x14ac:dyDescent="0.25">
      <c r="A29" s="56" t="s">
        <v>2023</v>
      </c>
      <c r="B29" s="80">
        <v>37.659999999999997</v>
      </c>
      <c r="C29" s="80">
        <v>8.4</v>
      </c>
      <c r="D29" s="80">
        <f>37.66+8.4+8.4</f>
        <v>54.459999999999994</v>
      </c>
      <c r="E29" s="80"/>
      <c r="F29" s="80"/>
      <c r="G29" s="85"/>
      <c r="H29" s="56"/>
    </row>
    <row r="30" spans="1:10" x14ac:dyDescent="0.25">
      <c r="A30" s="56" t="s">
        <v>2024</v>
      </c>
      <c r="B30" s="81">
        <v>42.18</v>
      </c>
      <c r="C30" s="81">
        <v>17.149999999999999</v>
      </c>
      <c r="D30" s="81">
        <f>42.18+17.15+17.15</f>
        <v>76.47999999999999</v>
      </c>
      <c r="E30" s="81"/>
      <c r="F30" s="81"/>
      <c r="G30" s="86"/>
      <c r="H30" s="56"/>
    </row>
    <row r="31" spans="1:10" x14ac:dyDescent="0.25">
      <c r="A31" s="56" t="s">
        <v>2025</v>
      </c>
      <c r="B31" s="81">
        <v>42.18</v>
      </c>
      <c r="C31" s="81">
        <v>21.27</v>
      </c>
      <c r="D31" s="81">
        <f>42.18+21.27+21.27</f>
        <v>84.72</v>
      </c>
      <c r="E31" s="81"/>
      <c r="F31" s="81"/>
      <c r="G31" s="86"/>
      <c r="H31" s="56"/>
    </row>
    <row r="32" spans="1:10" x14ac:dyDescent="0.25">
      <c r="A32" s="56" t="s">
        <v>2026</v>
      </c>
      <c r="B32" s="81">
        <v>42.18</v>
      </c>
      <c r="C32" s="81">
        <v>15.53</v>
      </c>
      <c r="D32" s="81">
        <f>42.18+15.53+15.53</f>
        <v>73.239999999999995</v>
      </c>
      <c r="E32" s="81"/>
      <c r="F32" s="81"/>
      <c r="G32" s="86"/>
      <c r="H32" s="56"/>
    </row>
    <row r="33" spans="1:8" x14ac:dyDescent="0.25">
      <c r="A33" s="56" t="s">
        <v>2027</v>
      </c>
      <c r="B33" s="81">
        <v>38.54</v>
      </c>
      <c r="C33" s="81">
        <v>20.399999999999999</v>
      </c>
      <c r="D33" s="81">
        <f>42.18+38.54+20.4+20.4</f>
        <v>121.52000000000001</v>
      </c>
      <c r="E33" s="81"/>
      <c r="F33" s="81"/>
      <c r="G33" s="86"/>
      <c r="H33" s="56"/>
    </row>
    <row r="34" spans="1:8" x14ac:dyDescent="0.25">
      <c r="A34" s="56"/>
      <c r="B34" s="81"/>
      <c r="C34" s="81"/>
      <c r="D34" s="81"/>
      <c r="E34" s="81"/>
      <c r="F34" s="81"/>
      <c r="G34" s="86"/>
      <c r="H34" s="56"/>
    </row>
    <row r="35" spans="1:8" x14ac:dyDescent="0.25">
      <c r="A35" s="56"/>
      <c r="B35" s="81"/>
      <c r="C35" s="81"/>
      <c r="D35" s="81">
        <f>SUM(D29:D34)</f>
        <v>410.41999999999996</v>
      </c>
      <c r="E35" s="81"/>
      <c r="F35" s="81"/>
      <c r="G35" s="86"/>
      <c r="H35" s="56"/>
    </row>
    <row r="36" spans="1:8" ht="30" x14ac:dyDescent="0.25">
      <c r="A36" s="84" t="s">
        <v>2056</v>
      </c>
      <c r="B36" s="81"/>
      <c r="C36" s="81"/>
      <c r="D36" s="82">
        <v>100</v>
      </c>
      <c r="E36" s="81"/>
      <c r="F36" s="81"/>
      <c r="G36" s="86"/>
      <c r="H36" s="56"/>
    </row>
    <row r="37" spans="1:8" ht="15.75" thickBot="1" x14ac:dyDescent="0.3">
      <c r="A37" s="59" t="s">
        <v>2055</v>
      </c>
      <c r="B37" s="83"/>
      <c r="C37" s="83"/>
      <c r="D37" s="83">
        <f>+D35+D36</f>
        <v>510.41999999999996</v>
      </c>
      <c r="E37" s="83">
        <v>14</v>
      </c>
      <c r="F37" s="83">
        <v>6</v>
      </c>
      <c r="G37" s="87">
        <f>+D37*(0.4+0.4+0.5+0.7)</f>
        <v>1020.8399999999999</v>
      </c>
      <c r="H37" s="56"/>
    </row>
    <row r="38" spans="1:8" x14ac:dyDescent="0.25">
      <c r="A38" s="57"/>
      <c r="B38" s="57"/>
      <c r="C38" s="57"/>
      <c r="D38" s="57"/>
      <c r="E38" s="57"/>
      <c r="F38" s="57"/>
      <c r="G38" s="57"/>
      <c r="H38" s="57"/>
    </row>
    <row r="39" spans="1:8" x14ac:dyDescent="0.25">
      <c r="A39" s="57" t="s">
        <v>2108</v>
      </c>
      <c r="B39" s="57"/>
      <c r="C39" s="57"/>
      <c r="D39" s="57"/>
      <c r="E39" s="57"/>
      <c r="F39" s="57"/>
      <c r="G39" s="57"/>
      <c r="H39" s="57"/>
    </row>
    <row r="40" spans="1:8" x14ac:dyDescent="0.25">
      <c r="A40" s="57" t="s">
        <v>2033</v>
      </c>
      <c r="B40" s="57">
        <f>+D37</f>
        <v>510.41999999999996</v>
      </c>
      <c r="C40" s="57"/>
      <c r="D40" s="57"/>
      <c r="E40" s="57"/>
      <c r="F40" s="57"/>
      <c r="G40" s="57"/>
      <c r="H40" s="57"/>
    </row>
    <row r="41" spans="1:8" x14ac:dyDescent="0.25">
      <c r="A41" s="57" t="s">
        <v>2029</v>
      </c>
      <c r="B41" s="57">
        <v>0.5</v>
      </c>
      <c r="C41" s="57"/>
      <c r="D41" s="57"/>
      <c r="E41" s="57"/>
      <c r="F41" s="57"/>
      <c r="G41" s="57"/>
      <c r="H41" s="57"/>
    </row>
    <row r="42" spans="1:8" x14ac:dyDescent="0.25">
      <c r="A42" s="126" t="s">
        <v>2109</v>
      </c>
      <c r="B42">
        <v>0.6</v>
      </c>
    </row>
    <row r="43" spans="1:8" x14ac:dyDescent="0.25">
      <c r="C43">
        <f>+B40*B41*B42</f>
        <v>153.12599999999998</v>
      </c>
    </row>
    <row r="45" spans="1:8" ht="15.75" x14ac:dyDescent="0.25">
      <c r="A45" s="36" t="s">
        <v>2057</v>
      </c>
    </row>
    <row r="46" spans="1:8" ht="15.75" x14ac:dyDescent="0.25">
      <c r="A46" s="36"/>
    </row>
    <row r="47" spans="1:8" x14ac:dyDescent="0.25">
      <c r="A47" t="s">
        <v>2033</v>
      </c>
      <c r="B47">
        <f>+D37</f>
        <v>510.41999999999996</v>
      </c>
    </row>
    <row r="48" spans="1:8" x14ac:dyDescent="0.25">
      <c r="A48" t="s">
        <v>2029</v>
      </c>
      <c r="B48">
        <v>0.6</v>
      </c>
    </row>
    <row r="49" spans="1:2" x14ac:dyDescent="0.25">
      <c r="A49" t="s">
        <v>2034</v>
      </c>
      <c r="B49">
        <v>1</v>
      </c>
    </row>
    <row r="50" spans="1:2" x14ac:dyDescent="0.25">
      <c r="A50" t="s">
        <v>2058</v>
      </c>
      <c r="B50">
        <f>+B47*B48*B49</f>
        <v>306.25199999999995</v>
      </c>
    </row>
  </sheetData>
  <mergeCells count="8">
    <mergeCell ref="A4:J4"/>
    <mergeCell ref="A5:J5"/>
    <mergeCell ref="E9:F9"/>
    <mergeCell ref="C9:D9"/>
    <mergeCell ref="G9:H9"/>
    <mergeCell ref="I8:J8"/>
    <mergeCell ref="E8:F8"/>
    <mergeCell ref="I9:J9"/>
  </mergeCells>
  <pageMargins left="0.70866141732283472" right="0.70866141732283472" top="0.74803149606299213" bottom="0.74803149606299213" header="0.31496062992125984" footer="0.31496062992125984"/>
  <pageSetup scale="8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88561-7C18-41FA-B4E4-14A74B0E4319}">
  <dimension ref="A1:I55"/>
  <sheetViews>
    <sheetView workbookViewId="0">
      <selection activeCell="L9" sqref="L9"/>
    </sheetView>
  </sheetViews>
  <sheetFormatPr baseColWidth="10" defaultRowHeight="15" x14ac:dyDescent="0.25"/>
  <cols>
    <col min="3" max="3" width="26.5703125" customWidth="1"/>
  </cols>
  <sheetData>
    <row r="1" spans="1:9" x14ac:dyDescent="0.25">
      <c r="A1" s="89"/>
      <c r="B1" s="89"/>
      <c r="C1" s="89"/>
      <c r="D1" s="90"/>
      <c r="E1" s="200" t="s">
        <v>2061</v>
      </c>
      <c r="F1" s="200"/>
      <c r="G1" s="200"/>
      <c r="H1" s="200"/>
      <c r="I1" s="200"/>
    </row>
    <row r="2" spans="1:9" x14ac:dyDescent="0.25">
      <c r="A2" s="89"/>
      <c r="B2" s="89"/>
      <c r="C2" s="89"/>
      <c r="D2" s="89"/>
      <c r="E2" s="201" t="s">
        <v>2062</v>
      </c>
      <c r="F2" s="201"/>
      <c r="G2" s="201"/>
      <c r="H2" s="201"/>
      <c r="I2" s="201"/>
    </row>
    <row r="3" spans="1:9" x14ac:dyDescent="0.25">
      <c r="A3" s="89"/>
      <c r="B3" s="89"/>
      <c r="C3" s="91"/>
      <c r="D3" s="91"/>
      <c r="E3" s="91"/>
      <c r="F3" s="91"/>
      <c r="G3" s="91"/>
      <c r="H3" s="91"/>
      <c r="I3" s="91"/>
    </row>
    <row r="4" spans="1:9" x14ac:dyDescent="0.25">
      <c r="A4" s="89"/>
      <c r="B4" s="89"/>
      <c r="C4" s="89"/>
      <c r="D4" s="89"/>
      <c r="E4" s="89"/>
      <c r="F4" s="92"/>
      <c r="G4" s="89"/>
      <c r="H4" s="92"/>
      <c r="I4" s="92"/>
    </row>
    <row r="5" spans="1:9" x14ac:dyDescent="0.25">
      <c r="A5" s="89"/>
      <c r="B5" s="89"/>
      <c r="C5" s="93" t="s">
        <v>2063</v>
      </c>
      <c r="D5" s="202" t="s">
        <v>2101</v>
      </c>
      <c r="E5" s="203"/>
      <c r="F5" s="203"/>
      <c r="G5" s="203"/>
      <c r="H5" s="203"/>
      <c r="I5" s="204"/>
    </row>
    <row r="6" spans="1:9" x14ac:dyDescent="0.25">
      <c r="A6" s="89"/>
      <c r="B6" s="89"/>
      <c r="C6" s="205" t="s">
        <v>2047</v>
      </c>
      <c r="D6" s="206" t="s">
        <v>2100</v>
      </c>
      <c r="E6" s="206"/>
      <c r="F6" s="206"/>
      <c r="G6" s="93" t="s">
        <v>2</v>
      </c>
      <c r="H6" s="207" t="s">
        <v>2099</v>
      </c>
      <c r="I6" s="207"/>
    </row>
    <row r="7" spans="1:9" x14ac:dyDescent="0.25">
      <c r="A7" s="89"/>
      <c r="B7" s="89"/>
      <c r="C7" s="205"/>
      <c r="D7" s="206"/>
      <c r="E7" s="206"/>
      <c r="F7" s="206"/>
      <c r="G7" s="93" t="s">
        <v>2064</v>
      </c>
      <c r="H7" s="207" t="s">
        <v>14</v>
      </c>
      <c r="I7" s="207"/>
    </row>
    <row r="8" spans="1:9" x14ac:dyDescent="0.25">
      <c r="A8" s="89"/>
      <c r="B8" s="89">
        <v>1</v>
      </c>
      <c r="C8" s="90" t="s">
        <v>2065</v>
      </c>
      <c r="D8" s="89"/>
      <c r="E8" s="89"/>
      <c r="F8" s="92"/>
      <c r="G8" s="89"/>
      <c r="H8" s="92"/>
      <c r="I8" s="92"/>
    </row>
    <row r="9" spans="1:9" x14ac:dyDescent="0.25">
      <c r="A9" s="89"/>
      <c r="B9" s="89"/>
      <c r="C9" s="94" t="s">
        <v>2047</v>
      </c>
      <c r="D9" s="94" t="s">
        <v>2066</v>
      </c>
      <c r="E9" s="94" t="s">
        <v>2067</v>
      </c>
      <c r="F9" s="95" t="s">
        <v>2068</v>
      </c>
      <c r="G9" s="94"/>
      <c r="H9" s="96" t="s">
        <v>2069</v>
      </c>
      <c r="I9" s="96" t="s">
        <v>2070</v>
      </c>
    </row>
    <row r="10" spans="1:9" x14ac:dyDescent="0.25">
      <c r="A10" s="89"/>
      <c r="B10" s="89"/>
      <c r="C10" s="93" t="s">
        <v>2071</v>
      </c>
      <c r="D10" s="93" t="s">
        <v>2041</v>
      </c>
      <c r="E10" s="93">
        <v>1</v>
      </c>
      <c r="F10" s="97">
        <f>+I32*5%</f>
        <v>571.68000000000006</v>
      </c>
      <c r="G10" s="93"/>
      <c r="H10" s="97">
        <f>+PRODUCT(E10:G10)</f>
        <v>571.68000000000006</v>
      </c>
      <c r="I10" s="97"/>
    </row>
    <row r="11" spans="1:9" ht="15.75" x14ac:dyDescent="0.25">
      <c r="A11" s="98"/>
      <c r="B11" s="89"/>
      <c r="C11" s="93" t="s">
        <v>2096</v>
      </c>
      <c r="D11" s="93">
        <f>IFERROR(+VLOOKUP(A11,'[1]BD INSUMOS'!$A$1:$D$1273,3,FALSE),0)</f>
        <v>0</v>
      </c>
      <c r="E11" s="99">
        <v>0.18</v>
      </c>
      <c r="F11" s="97">
        <v>165000</v>
      </c>
      <c r="G11" s="93"/>
      <c r="H11" s="97">
        <f>+PRODUCT(E11:G11)</f>
        <v>29700</v>
      </c>
      <c r="I11" s="97"/>
    </row>
    <row r="12" spans="1:9" x14ac:dyDescent="0.25">
      <c r="A12" s="100"/>
      <c r="B12" s="89"/>
      <c r="C12" s="93" t="s">
        <v>2098</v>
      </c>
      <c r="D12" s="93"/>
      <c r="E12" s="99">
        <v>0.1</v>
      </c>
      <c r="F12" s="97">
        <v>130000</v>
      </c>
      <c r="G12" s="93"/>
      <c r="H12" s="97">
        <f>+PRODUCT(E12:G12)</f>
        <v>13000</v>
      </c>
      <c r="I12" s="97"/>
    </row>
    <row r="13" spans="1:9" x14ac:dyDescent="0.25">
      <c r="A13" s="89"/>
      <c r="B13" s="89"/>
      <c r="C13" s="93"/>
      <c r="D13" s="93"/>
      <c r="E13" s="93"/>
      <c r="F13" s="97"/>
      <c r="G13" s="93"/>
      <c r="H13" s="97"/>
      <c r="I13" s="97">
        <f>SUM(H10:H12)</f>
        <v>43271.68</v>
      </c>
    </row>
    <row r="14" spans="1:9" x14ac:dyDescent="0.25">
      <c r="A14" s="89"/>
      <c r="B14" s="89"/>
      <c r="C14" s="89"/>
      <c r="D14" s="89"/>
      <c r="E14" s="89"/>
      <c r="F14" s="92"/>
      <c r="G14" s="89"/>
      <c r="H14" s="92"/>
      <c r="I14" s="92"/>
    </row>
    <row r="15" spans="1:9" x14ac:dyDescent="0.25">
      <c r="A15" s="89"/>
      <c r="B15" s="89">
        <v>2</v>
      </c>
      <c r="C15" s="90" t="s">
        <v>2072</v>
      </c>
      <c r="D15" s="89"/>
      <c r="E15" s="89"/>
      <c r="F15" s="92"/>
      <c r="G15" s="89"/>
      <c r="H15" s="92"/>
      <c r="I15" s="92"/>
    </row>
    <row r="16" spans="1:9" x14ac:dyDescent="0.25">
      <c r="A16" s="89"/>
      <c r="B16" s="89"/>
      <c r="C16" s="94" t="s">
        <v>2047</v>
      </c>
      <c r="D16" s="94" t="s">
        <v>2073</v>
      </c>
      <c r="E16" s="101" t="s">
        <v>2074</v>
      </c>
      <c r="F16" s="95" t="s">
        <v>2068</v>
      </c>
      <c r="G16" s="94"/>
      <c r="H16" s="96" t="s">
        <v>2075</v>
      </c>
      <c r="I16" s="96" t="s">
        <v>2070</v>
      </c>
    </row>
    <row r="17" spans="1:9" x14ac:dyDescent="0.25">
      <c r="A17" s="100"/>
      <c r="B17" s="89"/>
      <c r="C17" s="102" t="s">
        <v>2095</v>
      </c>
      <c r="D17" s="93" t="s">
        <v>14</v>
      </c>
      <c r="E17" s="99">
        <v>1.03</v>
      </c>
      <c r="F17" s="97">
        <v>95000</v>
      </c>
      <c r="G17" s="93"/>
      <c r="H17" s="97">
        <f>+PRODUCT(E17:G17)</f>
        <v>97850</v>
      </c>
      <c r="I17" s="97"/>
    </row>
    <row r="18" spans="1:9" x14ac:dyDescent="0.25">
      <c r="A18" s="100"/>
      <c r="B18" s="89"/>
      <c r="C18" s="93" t="s">
        <v>2097</v>
      </c>
      <c r="D18" s="93" t="s">
        <v>2040</v>
      </c>
      <c r="E18" s="99">
        <v>0.3</v>
      </c>
      <c r="F18" s="97">
        <v>60500</v>
      </c>
      <c r="G18" s="93"/>
      <c r="H18" s="97">
        <f t="shared" ref="H18:H22" si="0">+PRODUCT(E18:G18)</f>
        <v>18150</v>
      </c>
      <c r="I18" s="97"/>
    </row>
    <row r="19" spans="1:9" x14ac:dyDescent="0.25">
      <c r="A19" s="103"/>
      <c r="B19" s="89"/>
      <c r="C19" s="93">
        <f>IFERROR(+VLOOKUP(A19,'[1]BD INSUMOS'!$A$1:$D$1279,2,FALSE),0)</f>
        <v>0</v>
      </c>
      <c r="D19" s="93">
        <f>IFERROR(+VLOOKUP(A19,'[1]BD INSUMOS'!$A$1:$D$1279,3,FALSE),0)</f>
        <v>0</v>
      </c>
      <c r="E19" s="99"/>
      <c r="F19" s="97">
        <f>IFERROR(+VLOOKUP(A19,'[1]BD INSUMOS'!$A$1:$D$1279,4,FALSE),0)</f>
        <v>0</v>
      </c>
      <c r="G19" s="93"/>
      <c r="H19" s="97">
        <f t="shared" si="0"/>
        <v>0</v>
      </c>
      <c r="I19" s="97"/>
    </row>
    <row r="20" spans="1:9" x14ac:dyDescent="0.25">
      <c r="A20" s="103"/>
      <c r="B20" s="89"/>
      <c r="C20" s="93">
        <f>IFERROR(+VLOOKUP(A20,'[1]BD INSUMOS'!$A$1:$D$1279,2,FALSE),0)</f>
        <v>0</v>
      </c>
      <c r="D20" s="93">
        <f>IFERROR(+VLOOKUP(A20,'[1]BD INSUMOS'!$A$1:$D$1279,3,FALSE),0)</f>
        <v>0</v>
      </c>
      <c r="E20" s="99"/>
      <c r="F20" s="97">
        <f>IFERROR(+VLOOKUP(A20,'[1]BD INSUMOS'!$A$1:$D$1279,4,FALSE),0)</f>
        <v>0</v>
      </c>
      <c r="G20" s="93"/>
      <c r="H20" s="97">
        <f t="shared" si="0"/>
        <v>0</v>
      </c>
      <c r="I20" s="97"/>
    </row>
    <row r="21" spans="1:9" x14ac:dyDescent="0.25">
      <c r="A21" s="103"/>
      <c r="B21" s="89"/>
      <c r="C21" s="93">
        <f>IFERROR(+VLOOKUP(A21,'[1]BD INSUMOS'!$A$1:$D$1279,2,FALSE),0)</f>
        <v>0</v>
      </c>
      <c r="D21" s="93">
        <f>IFERROR(+VLOOKUP(A21,'[1]BD INSUMOS'!$A$1:$D$1279,3,FALSE),0)</f>
        <v>0</v>
      </c>
      <c r="E21" s="99"/>
      <c r="F21" s="97">
        <f>IFERROR(+VLOOKUP(A21,'[1]BD INSUMOS'!$A$1:$D$1279,4,FALSE),0)</f>
        <v>0</v>
      </c>
      <c r="G21" s="93"/>
      <c r="H21" s="97">
        <f t="shared" si="0"/>
        <v>0</v>
      </c>
      <c r="I21" s="97"/>
    </row>
    <row r="22" spans="1:9" x14ac:dyDescent="0.25">
      <c r="A22" s="103"/>
      <c r="B22" s="89"/>
      <c r="C22" s="93">
        <f>IFERROR(+VLOOKUP(A22,'[1]BD INSUMOS'!$A$1:$D$1279,2,FALSE),0)</f>
        <v>0</v>
      </c>
      <c r="D22" s="93">
        <f>IFERROR(+VLOOKUP(A22,'[1]BD INSUMOS'!$A$1:$D$1279,3,FALSE),0)</f>
        <v>0</v>
      </c>
      <c r="E22" s="99"/>
      <c r="F22" s="97">
        <f>IFERROR(+VLOOKUP(A22,'[1]BD INSUMOS'!$A$1:$D$1279,4,FALSE),0)</f>
        <v>0</v>
      </c>
      <c r="G22" s="93"/>
      <c r="H22" s="97">
        <f t="shared" si="0"/>
        <v>0</v>
      </c>
      <c r="I22" s="97"/>
    </row>
    <row r="23" spans="1:9" x14ac:dyDescent="0.25">
      <c r="A23" s="103"/>
      <c r="B23" s="89"/>
      <c r="C23" s="93"/>
      <c r="D23" s="93"/>
      <c r="E23" s="93"/>
      <c r="F23" s="97"/>
      <c r="G23" s="93"/>
      <c r="H23" s="97"/>
      <c r="I23" s="97">
        <f>SUM(H17:H22)</f>
        <v>116000</v>
      </c>
    </row>
    <row r="24" spans="1:9" x14ac:dyDescent="0.25">
      <c r="A24" s="103"/>
      <c r="B24" s="89"/>
      <c r="C24" s="89"/>
      <c r="D24" s="89"/>
      <c r="E24" s="89"/>
      <c r="F24" s="92"/>
      <c r="G24" s="89"/>
      <c r="H24" s="92"/>
      <c r="I24" s="92"/>
    </row>
    <row r="25" spans="1:9" x14ac:dyDescent="0.25">
      <c r="A25" s="103"/>
      <c r="B25" s="89">
        <v>3</v>
      </c>
      <c r="C25" s="90" t="s">
        <v>2076</v>
      </c>
      <c r="D25" s="89"/>
      <c r="E25" s="89"/>
      <c r="F25" s="92"/>
      <c r="G25" s="89"/>
      <c r="H25" s="92"/>
      <c r="I25" s="92"/>
    </row>
    <row r="26" spans="1:9" x14ac:dyDescent="0.25">
      <c r="A26" s="103"/>
      <c r="B26" s="89"/>
      <c r="C26" s="94" t="s">
        <v>2047</v>
      </c>
      <c r="D26" s="101" t="s">
        <v>2073</v>
      </c>
      <c r="E26" s="101" t="s">
        <v>2077</v>
      </c>
      <c r="F26" s="95" t="s">
        <v>2078</v>
      </c>
      <c r="G26" s="104" t="s">
        <v>2079</v>
      </c>
      <c r="H26" s="95" t="s">
        <v>2070</v>
      </c>
      <c r="I26" s="105"/>
    </row>
    <row r="27" spans="1:9" x14ac:dyDescent="0.25">
      <c r="A27" s="106" t="s">
        <v>2080</v>
      </c>
      <c r="B27" s="89"/>
      <c r="C27" s="93" t="str">
        <f>IFERROR(+VLOOKUP(A27,'[1]BD INSUMOS'!$A$1:$D$1289,2,FALSE),0)</f>
        <v>MANO DE OBRA AA (Albañileria)</v>
      </c>
      <c r="D27" s="93" t="str">
        <f>IFERROR(+VLOOKUP(A27,'[1]BD INSUMOS'!$A$1:$D$1273,3,FALSE),0)</f>
        <v>jorn</v>
      </c>
      <c r="E27" s="99"/>
      <c r="F27" s="97">
        <v>57168</v>
      </c>
      <c r="G27" s="107">
        <v>0.2</v>
      </c>
      <c r="H27" s="97">
        <f>+PRODUCT(E27:G27)</f>
        <v>11433.6</v>
      </c>
      <c r="I27" s="97"/>
    </row>
    <row r="28" spans="1:9" x14ac:dyDescent="0.25">
      <c r="A28" s="89"/>
      <c r="B28" s="89"/>
      <c r="C28" s="93">
        <f>IFERROR(+VLOOKUP(A28,'[1]BD INSUMOS'!$A$1:$D$1289,2,FALSE),0)</f>
        <v>0</v>
      </c>
      <c r="D28" s="93">
        <f>IFERROR(+VLOOKUP(A28,'[1]BD INSUMOS'!$A$1:$D$1273,3,FALSE),0)</f>
        <v>0</v>
      </c>
      <c r="E28" s="99"/>
      <c r="F28" s="97">
        <f>IFERROR(+VLOOKUP(A28,'[1]BD INSUMOS'!$A$1:$D$1273,4,FALSE),0)</f>
        <v>0</v>
      </c>
      <c r="G28" s="93"/>
      <c r="H28" s="97">
        <f t="shared" ref="H28:H31" si="1">+PRODUCT(E28:G28)</f>
        <v>0</v>
      </c>
      <c r="I28" s="97"/>
    </row>
    <row r="29" spans="1:9" x14ac:dyDescent="0.25">
      <c r="A29" s="89"/>
      <c r="B29" s="89"/>
      <c r="C29" s="93">
        <f>IFERROR(+VLOOKUP(A29,'[1]BD INSUMOS'!$A$1:$D$1289,2,FALSE),0)</f>
        <v>0</v>
      </c>
      <c r="D29" s="93">
        <f>IFERROR(+VLOOKUP(A29,'[1]BD INSUMOS'!$A$1:$D$1273,3,FALSE),0)</f>
        <v>0</v>
      </c>
      <c r="E29" s="99"/>
      <c r="F29" s="97">
        <f>IFERROR(+VLOOKUP(A29,'[1]BD INSUMOS'!$A$1:$D$1273,4,FALSE),0)</f>
        <v>0</v>
      </c>
      <c r="G29" s="93"/>
      <c r="H29" s="97">
        <f t="shared" si="1"/>
        <v>0</v>
      </c>
      <c r="I29" s="97"/>
    </row>
    <row r="30" spans="1:9" x14ac:dyDescent="0.25">
      <c r="A30" s="89"/>
      <c r="B30" s="89"/>
      <c r="C30" s="93">
        <f>IFERROR(+VLOOKUP(A30,'[1]BD INSUMOS'!$A$1:$D$1289,2,FALSE),0)</f>
        <v>0</v>
      </c>
      <c r="D30" s="93">
        <f>IFERROR(+VLOOKUP(A30,'[1]BD INSUMOS'!$A$1:$D$1273,3,FALSE),0)</f>
        <v>0</v>
      </c>
      <c r="E30" s="99"/>
      <c r="F30" s="97">
        <f>IFERROR(+VLOOKUP(A30,'[1]BD INSUMOS'!$A$1:$D$1273,4,FALSE),0)</f>
        <v>0</v>
      </c>
      <c r="G30" s="93"/>
      <c r="H30" s="97">
        <f t="shared" si="1"/>
        <v>0</v>
      </c>
      <c r="I30" s="97"/>
    </row>
    <row r="31" spans="1:9" x14ac:dyDescent="0.25">
      <c r="A31" s="89"/>
      <c r="B31" s="89"/>
      <c r="C31" s="93">
        <f>IFERROR(+VLOOKUP(A31,'[1]BD INSUMOS'!$A$1:$D$1289,2,FALSE),0)</f>
        <v>0</v>
      </c>
      <c r="D31" s="93">
        <f>IFERROR(+VLOOKUP(A31,'[1]BD INSUMOS'!$A$1:$D$1273,3,FALSE),0)</f>
        <v>0</v>
      </c>
      <c r="E31" s="99"/>
      <c r="F31" s="97">
        <f>IFERROR(+VLOOKUP(A31,'[1]BD INSUMOS'!$A$1:$D$1273,4,FALSE),0)</f>
        <v>0</v>
      </c>
      <c r="G31" s="93"/>
      <c r="H31" s="97">
        <f t="shared" si="1"/>
        <v>0</v>
      </c>
      <c r="I31" s="97"/>
    </row>
    <row r="32" spans="1:9" x14ac:dyDescent="0.25">
      <c r="A32" s="89"/>
      <c r="B32" s="89"/>
      <c r="C32" s="93"/>
      <c r="D32" s="93"/>
      <c r="E32" s="99"/>
      <c r="F32" s="97"/>
      <c r="G32" s="93"/>
      <c r="H32" s="97"/>
      <c r="I32" s="97">
        <f>SUM(H27:H31)</f>
        <v>11433.6</v>
      </c>
    </row>
    <row r="33" spans="1:9" x14ac:dyDescent="0.25">
      <c r="A33" s="89"/>
      <c r="B33" s="89">
        <v>3</v>
      </c>
      <c r="C33" s="90" t="s">
        <v>2081</v>
      </c>
      <c r="D33" s="89"/>
      <c r="E33" s="89"/>
      <c r="F33" s="92"/>
      <c r="G33" s="89"/>
      <c r="H33" s="92"/>
      <c r="I33" s="92"/>
    </row>
    <row r="34" spans="1:9" x14ac:dyDescent="0.25">
      <c r="A34" s="89"/>
      <c r="B34" s="89"/>
      <c r="C34" s="108" t="s">
        <v>2047</v>
      </c>
      <c r="D34" s="108" t="s">
        <v>2082</v>
      </c>
      <c r="E34" s="108" t="s">
        <v>2083</v>
      </c>
      <c r="F34" s="109" t="s">
        <v>2084</v>
      </c>
      <c r="G34" s="110" t="s">
        <v>1586</v>
      </c>
      <c r="H34" s="109" t="s">
        <v>2085</v>
      </c>
      <c r="I34" s="105"/>
    </row>
    <row r="35" spans="1:9" ht="15.75" x14ac:dyDescent="0.25">
      <c r="A35" s="98"/>
      <c r="B35" s="89"/>
      <c r="C35" s="93">
        <f>IFERROR(+VLOOKUP(A35,'[1]BD INSUMOS'!$A$1:$D$1289,2,FALSE),0)</f>
        <v>0</v>
      </c>
      <c r="D35" s="93"/>
      <c r="E35" s="93"/>
      <c r="F35" s="97">
        <f>IFERROR(+VLOOKUP(A35,'[1]BD INSUMOS'!$A$1:$D$1273,4,FALSE),0)</f>
        <v>0</v>
      </c>
      <c r="G35" s="93"/>
      <c r="H35" s="97">
        <f t="shared" ref="H35" si="2">+PRODUCT(E35:G35)</f>
        <v>0</v>
      </c>
      <c r="I35" s="97"/>
    </row>
    <row r="36" spans="1:9" x14ac:dyDescent="0.25">
      <c r="A36" s="89"/>
      <c r="B36" s="89"/>
      <c r="C36" s="93"/>
      <c r="D36" s="93"/>
      <c r="E36" s="93"/>
      <c r="F36" s="97"/>
      <c r="G36" s="93"/>
      <c r="H36" s="97"/>
      <c r="I36" s="97"/>
    </row>
    <row r="37" spans="1:9" x14ac:dyDescent="0.25">
      <c r="A37" s="89"/>
      <c r="B37" s="89"/>
      <c r="C37" s="93"/>
      <c r="D37" s="93"/>
      <c r="E37" s="93"/>
      <c r="F37" s="97"/>
      <c r="G37" s="93"/>
      <c r="H37" s="97"/>
      <c r="I37" s="97"/>
    </row>
    <row r="38" spans="1:9" x14ac:dyDescent="0.25">
      <c r="A38" s="89"/>
      <c r="B38" s="89"/>
      <c r="C38" s="93"/>
      <c r="D38" s="93"/>
      <c r="E38" s="93"/>
      <c r="F38" s="97"/>
      <c r="G38" s="93"/>
      <c r="H38" s="97"/>
      <c r="I38" s="97">
        <f>SUM(H35:H35)</f>
        <v>0</v>
      </c>
    </row>
    <row r="39" spans="1:9" x14ac:dyDescent="0.25">
      <c r="A39" s="89"/>
      <c r="B39" s="89"/>
      <c r="C39" s="89"/>
      <c r="D39" s="89"/>
      <c r="E39" s="89"/>
      <c r="F39" s="92"/>
      <c r="G39" s="89"/>
      <c r="H39" s="92"/>
      <c r="I39" s="92"/>
    </row>
    <row r="40" spans="1:9" x14ac:dyDescent="0.25">
      <c r="A40" s="89"/>
      <c r="B40" s="90">
        <v>4</v>
      </c>
      <c r="C40" s="90" t="s">
        <v>2086</v>
      </c>
      <c r="D40" s="89"/>
      <c r="E40" s="89"/>
      <c r="F40" s="92"/>
      <c r="G40" s="89"/>
      <c r="H40" s="92"/>
      <c r="I40" s="111">
        <f>ROUND(+I32+I23+I13+I38,0)</f>
        <v>170705</v>
      </c>
    </row>
    <row r="41" spans="1:9" x14ac:dyDescent="0.25">
      <c r="A41" s="89"/>
      <c r="B41" s="89"/>
      <c r="C41" s="89"/>
      <c r="D41" s="89"/>
      <c r="E41" s="89"/>
      <c r="F41" s="92"/>
      <c r="G41" s="89"/>
      <c r="H41" s="92"/>
      <c r="I41" s="92"/>
    </row>
    <row r="42" spans="1:9" x14ac:dyDescent="0.25">
      <c r="A42" s="89"/>
      <c r="B42" s="89"/>
      <c r="C42" s="89" t="s">
        <v>2087</v>
      </c>
      <c r="D42" s="89"/>
      <c r="E42" s="89"/>
      <c r="F42" s="112">
        <v>0</v>
      </c>
      <c r="G42" s="89"/>
      <c r="H42" s="92"/>
      <c r="I42" s="92">
        <f>+I40*F42</f>
        <v>0</v>
      </c>
    </row>
    <row r="43" spans="1:9" x14ac:dyDescent="0.25">
      <c r="A43" s="89"/>
      <c r="B43" s="89"/>
      <c r="C43" s="89"/>
      <c r="D43" s="89"/>
      <c r="E43" s="89"/>
      <c r="F43" s="92"/>
      <c r="G43" s="89"/>
      <c r="H43" s="92"/>
      <c r="I43" s="92"/>
    </row>
    <row r="44" spans="1:9" x14ac:dyDescent="0.25">
      <c r="A44" s="89"/>
      <c r="B44" s="89"/>
      <c r="C44" s="90" t="s">
        <v>2088</v>
      </c>
      <c r="D44" s="90"/>
      <c r="E44" s="90"/>
      <c r="F44" s="111"/>
      <c r="G44" s="90"/>
      <c r="H44" s="111"/>
      <c r="I44" s="111">
        <f>ROUND(+I42+I40,0)</f>
        <v>170705</v>
      </c>
    </row>
    <row r="45" spans="1:9" x14ac:dyDescent="0.25">
      <c r="A45" s="89"/>
      <c r="B45" s="89"/>
      <c r="C45" s="89"/>
      <c r="D45" s="89"/>
      <c r="E45" s="89"/>
      <c r="F45" s="92"/>
      <c r="G45" s="89"/>
      <c r="H45" s="92"/>
      <c r="I45" s="92"/>
    </row>
    <row r="46" spans="1:9" x14ac:dyDescent="0.25">
      <c r="A46" s="89"/>
      <c r="B46" s="89"/>
      <c r="C46" s="89"/>
      <c r="D46" s="89"/>
      <c r="E46" s="89"/>
      <c r="F46" s="92"/>
      <c r="G46" s="89"/>
      <c r="H46" s="92"/>
      <c r="I46" s="92"/>
    </row>
    <row r="47" spans="1:9" x14ac:dyDescent="0.25">
      <c r="A47" s="89"/>
      <c r="B47" s="89"/>
      <c r="C47" s="89"/>
      <c r="D47" s="89"/>
      <c r="E47" s="89"/>
      <c r="F47" s="92"/>
      <c r="G47" s="89"/>
      <c r="H47" s="92"/>
      <c r="I47" s="92"/>
    </row>
    <row r="48" spans="1:9" x14ac:dyDescent="0.25">
      <c r="A48" s="89"/>
      <c r="B48" s="89"/>
      <c r="C48" s="89"/>
      <c r="D48" s="89"/>
      <c r="E48" s="89"/>
      <c r="F48" s="92"/>
      <c r="G48" s="89"/>
      <c r="H48" s="92"/>
      <c r="I48" s="92"/>
    </row>
    <row r="49" spans="1:9" x14ac:dyDescent="0.25">
      <c r="A49" s="89"/>
      <c r="B49" s="89"/>
      <c r="C49" s="89"/>
      <c r="D49" s="89"/>
      <c r="E49" s="89"/>
      <c r="F49" s="92"/>
      <c r="G49" s="89"/>
      <c r="H49" s="92"/>
      <c r="I49" s="92"/>
    </row>
    <row r="50" spans="1:9" x14ac:dyDescent="0.25">
      <c r="A50" s="89"/>
      <c r="B50" s="89"/>
      <c r="C50" s="113"/>
      <c r="D50" s="89"/>
      <c r="E50" s="89"/>
      <c r="F50" s="92"/>
      <c r="G50" s="113"/>
      <c r="H50" s="114"/>
      <c r="I50" s="114"/>
    </row>
    <row r="51" spans="1:9" x14ac:dyDescent="0.25">
      <c r="A51" s="89"/>
      <c r="B51" s="89"/>
      <c r="C51" s="90" t="s">
        <v>2089</v>
      </c>
      <c r="D51" s="89"/>
      <c r="E51" s="89"/>
      <c r="F51" s="92"/>
      <c r="G51" s="90" t="s">
        <v>2090</v>
      </c>
      <c r="H51" s="92"/>
      <c r="I51" s="92"/>
    </row>
    <row r="52" spans="1:9" x14ac:dyDescent="0.25">
      <c r="A52" s="89"/>
      <c r="B52" s="89"/>
      <c r="C52" s="90" t="str">
        <f>+E1</f>
        <v>CONSORCIO L y B CONSTRUCCIONES</v>
      </c>
      <c r="D52" s="89"/>
      <c r="E52" s="89"/>
      <c r="F52" s="92"/>
      <c r="G52" s="90" t="s">
        <v>2043</v>
      </c>
      <c r="H52" s="92"/>
      <c r="I52" s="92"/>
    </row>
    <row r="53" spans="1:9" x14ac:dyDescent="0.25">
      <c r="A53" s="89"/>
      <c r="B53" s="89"/>
      <c r="C53" s="89" t="s">
        <v>2091</v>
      </c>
      <c r="D53" s="89"/>
      <c r="E53" s="89"/>
      <c r="F53" s="92"/>
      <c r="G53" s="89"/>
      <c r="H53" s="92"/>
      <c r="I53" s="92"/>
    </row>
    <row r="54" spans="1:9" x14ac:dyDescent="0.25">
      <c r="A54" s="89"/>
      <c r="B54" s="89"/>
      <c r="C54" s="89" t="s">
        <v>2092</v>
      </c>
      <c r="D54" s="89"/>
      <c r="E54" s="89"/>
      <c r="F54" s="92"/>
      <c r="G54" s="89"/>
      <c r="H54" s="92"/>
      <c r="I54" s="92"/>
    </row>
    <row r="55" spans="1:9" x14ac:dyDescent="0.25">
      <c r="A55" s="89"/>
      <c r="B55" s="89"/>
      <c r="C55" s="89" t="s">
        <v>2093</v>
      </c>
      <c r="D55" s="89"/>
      <c r="E55" s="89"/>
      <c r="F55" s="92"/>
      <c r="G55" s="89" t="s">
        <v>2094</v>
      </c>
      <c r="H55" s="92"/>
      <c r="I55" s="92"/>
    </row>
  </sheetData>
  <mergeCells count="7">
    <mergeCell ref="E1:I1"/>
    <mergeCell ref="E2:I2"/>
    <mergeCell ref="D5:I5"/>
    <mergeCell ref="C6:C7"/>
    <mergeCell ref="D6:F7"/>
    <mergeCell ref="H6:I6"/>
    <mergeCell ref="H7:I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PPTO COMPLEMENTARIA</vt:lpstr>
      <vt:lpstr>MEMORIA</vt:lpstr>
      <vt:lpstr>APU RAJON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H Zambrano</dc:creator>
  <cp:lastModifiedBy>Mario H Zambrano</cp:lastModifiedBy>
  <cp:lastPrinted>2023-05-30T14:27:53Z</cp:lastPrinted>
  <dcterms:created xsi:type="dcterms:W3CDTF">2023-04-28T14:40:02Z</dcterms:created>
  <dcterms:modified xsi:type="dcterms:W3CDTF">2023-06-07T15:54:11Z</dcterms:modified>
</cp:coreProperties>
</file>