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sctu\Documents\2024\RENDIMIENTO ACADÉMICO 2024\"/>
    </mc:Choice>
  </mc:AlternateContent>
  <xr:revisionPtr revIDLastSave="0" documentId="13_ncr:1_{36A58B5D-9603-4614-9B12-59DC5ABA3C92}" xr6:coauthVersionLast="47" xr6:coauthVersionMax="47" xr10:uidLastSave="{00000000-0000-0000-0000-000000000000}"/>
  <bookViews>
    <workbookView xWindow="-120" yWindow="-120" windowWidth="20730" windowHeight="11040" tabRatio="732" activeTab="12" xr2:uid="{00000000-000D-0000-FFFF-FFFF00000000}"/>
  </bookViews>
  <sheets>
    <sheet name="6° SEXTO" sheetId="37" r:id="rId1"/>
    <sheet name="EST. PP6" sheetId="85" state="hidden" r:id="rId2"/>
    <sheet name="ASG. PERDIDAS 6" sheetId="47" r:id="rId3"/>
    <sheet name="CONSOLIDADO 6°" sheetId="95" state="hidden" r:id="rId4"/>
    <sheet name="ZOE 6°" sheetId="105" state="hidden" r:id="rId5"/>
    <sheet name="9° NOVENO" sheetId="13" r:id="rId6"/>
    <sheet name="EST. PP9" sheetId="89" state="hidden" r:id="rId7"/>
    <sheet name="ASG. PERDIDAS 9" sheetId="3" r:id="rId8"/>
    <sheet name="CONSOLIDADO 9° " sheetId="97" state="hidden" r:id="rId9"/>
    <sheet name="ZOE 9°" sheetId="107" state="hidden" r:id="rId10"/>
    <sheet name="11° UNDÉCIMO" sheetId="102" r:id="rId11"/>
    <sheet name="EST. PP11°" sheetId="104" state="hidden" r:id="rId12"/>
    <sheet name="ASG. PERDIDAS 11" sheetId="98" r:id="rId13"/>
    <sheet name="ZOE 11°" sheetId="108" state="hidden" r:id="rId14"/>
    <sheet name="CONSOLIDADO 11" sheetId="103" state="hidden" r:id="rId15"/>
    <sheet name="TOTALES" sheetId="109" state="hidden" r:id="rId16"/>
  </sheets>
  <definedNames>
    <definedName name="Docente_O._Maricel" localSheetId="13">#REF!</definedName>
    <definedName name="Docente_O._Maric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W292" i="103" l="1"/>
  <c r="CW291" i="103"/>
  <c r="CW290" i="103"/>
  <c r="CW289" i="103"/>
  <c r="CW288" i="103"/>
  <c r="CW287" i="103"/>
  <c r="CW286" i="103"/>
  <c r="CW285" i="103"/>
  <c r="CW284" i="103"/>
  <c r="CW283" i="103"/>
  <c r="CW282" i="103"/>
  <c r="CW281" i="103"/>
  <c r="CW280" i="103"/>
  <c r="CW279" i="103"/>
  <c r="CW278" i="103"/>
  <c r="CW277" i="103"/>
  <c r="CW252" i="103"/>
  <c r="CW251" i="103"/>
  <c r="CW250" i="103"/>
  <c r="CW249" i="103"/>
  <c r="CW248" i="103"/>
  <c r="CW247" i="103"/>
  <c r="CW246" i="103"/>
  <c r="CW245" i="103"/>
  <c r="CW244" i="103"/>
  <c r="CW243" i="103"/>
  <c r="CW242" i="103"/>
  <c r="CW241" i="103"/>
  <c r="CW240" i="103"/>
  <c r="CW239" i="103"/>
  <c r="CW238" i="103"/>
  <c r="CW237" i="103"/>
  <c r="CW204" i="103"/>
  <c r="CW203" i="103"/>
  <c r="CW202" i="103"/>
  <c r="CW201" i="103"/>
  <c r="CW200" i="103"/>
  <c r="CW199" i="103"/>
  <c r="CW198" i="103"/>
  <c r="CW197" i="103"/>
  <c r="CW196" i="103"/>
  <c r="CW195" i="103"/>
  <c r="CW194" i="103"/>
  <c r="CW193" i="103"/>
  <c r="CW192" i="103"/>
  <c r="CW191" i="103"/>
  <c r="CW190" i="103"/>
  <c r="CW189" i="103"/>
  <c r="D24" i="98"/>
  <c r="E24" i="98"/>
  <c r="F24" i="98"/>
  <c r="G24" i="98"/>
  <c r="H24" i="98"/>
  <c r="H25" i="98" s="1"/>
  <c r="I24" i="98"/>
  <c r="C24" i="98"/>
  <c r="J21" i="98"/>
  <c r="CW152" i="103"/>
  <c r="CW151" i="103"/>
  <c r="CW150" i="103"/>
  <c r="CW149" i="103"/>
  <c r="CW148" i="103"/>
  <c r="CW147" i="103"/>
  <c r="CW146" i="103"/>
  <c r="CW145" i="103"/>
  <c r="CW144" i="103"/>
  <c r="CW143" i="103"/>
  <c r="CW142" i="103"/>
  <c r="CW141" i="103"/>
  <c r="CW140" i="103"/>
  <c r="CW139" i="103"/>
  <c r="CW138" i="103"/>
  <c r="CW137" i="103"/>
  <c r="BN109" i="103"/>
  <c r="BN108" i="103"/>
  <c r="BN107" i="103"/>
  <c r="BN106" i="103"/>
  <c r="BN105" i="103"/>
  <c r="BN104" i="103"/>
  <c r="BN103" i="103"/>
  <c r="BN102" i="103"/>
  <c r="BN101" i="103"/>
  <c r="BN100" i="103"/>
  <c r="BN99" i="103"/>
  <c r="BN98" i="103"/>
  <c r="BN97" i="103"/>
  <c r="BN96" i="103"/>
  <c r="BN95" i="103"/>
  <c r="BN94" i="103"/>
  <c r="AN67" i="103"/>
  <c r="AN66" i="103"/>
  <c r="AN65" i="103"/>
  <c r="AN64" i="103"/>
  <c r="AN63" i="103"/>
  <c r="AN62" i="103"/>
  <c r="AN61" i="103"/>
  <c r="AN60" i="103"/>
  <c r="AN59" i="103"/>
  <c r="AN58" i="103"/>
  <c r="AN57" i="103"/>
  <c r="AN56" i="103"/>
  <c r="AN55" i="103"/>
  <c r="AN54" i="103"/>
  <c r="AN53" i="103"/>
  <c r="AN52" i="103"/>
  <c r="AS23" i="103"/>
  <c r="AS22" i="103"/>
  <c r="AS21" i="103"/>
  <c r="AS20" i="103"/>
  <c r="AS19" i="103"/>
  <c r="AS18" i="103"/>
  <c r="AS17" i="103"/>
  <c r="AS16" i="103"/>
  <c r="AS15" i="103"/>
  <c r="AS14" i="103"/>
  <c r="AS13" i="103"/>
  <c r="AS12" i="103"/>
  <c r="AS11" i="103"/>
  <c r="AS10" i="103"/>
  <c r="AS9" i="103"/>
  <c r="AS8" i="103"/>
  <c r="H22" i="98"/>
  <c r="H6" i="98" s="1"/>
  <c r="F56" i="102"/>
  <c r="H56" i="102"/>
  <c r="J56" i="102"/>
  <c r="L56" i="102"/>
  <c r="N56" i="102"/>
  <c r="P56" i="102"/>
  <c r="D56" i="102"/>
  <c r="S17" i="102"/>
  <c r="S18" i="102"/>
  <c r="S19" i="102"/>
  <c r="S20" i="102"/>
  <c r="S21" i="102"/>
  <c r="S22" i="102"/>
  <c r="S23" i="102"/>
  <c r="S24" i="102"/>
  <c r="S25" i="102"/>
  <c r="S26" i="102"/>
  <c r="S27" i="102"/>
  <c r="S28" i="102"/>
  <c r="S29" i="102"/>
  <c r="S30" i="102"/>
  <c r="S31" i="102"/>
  <c r="S32" i="102"/>
  <c r="S33" i="102"/>
  <c r="S34" i="102"/>
  <c r="S35" i="102"/>
  <c r="S36" i="102"/>
  <c r="S37" i="102"/>
  <c r="S38" i="102"/>
  <c r="S39" i="102"/>
  <c r="S40" i="102"/>
  <c r="S41" i="102"/>
  <c r="S42" i="102"/>
  <c r="S43" i="102"/>
  <c r="S44" i="102"/>
  <c r="S45" i="102"/>
  <c r="S46" i="102"/>
  <c r="S47" i="102"/>
  <c r="S48" i="102"/>
  <c r="S49" i="102"/>
  <c r="S50" i="102"/>
  <c r="S51" i="102"/>
  <c r="S55" i="102"/>
  <c r="R51" i="102"/>
  <c r="R49" i="102"/>
  <c r="R50" i="102"/>
  <c r="R48" i="102"/>
  <c r="R24" i="102"/>
  <c r="R55" i="102"/>
  <c r="R53" i="102"/>
  <c r="R54" i="102"/>
  <c r="R52" i="102"/>
  <c r="R38" i="102"/>
  <c r="R39" i="102"/>
  <c r="R40" i="102"/>
  <c r="R37" i="102"/>
  <c r="R6" i="102"/>
  <c r="R17" i="102"/>
  <c r="R18" i="102"/>
  <c r="R19" i="102"/>
  <c r="R20" i="102"/>
  <c r="R21" i="102"/>
  <c r="R22" i="102"/>
  <c r="R23" i="102"/>
  <c r="R25" i="102"/>
  <c r="R26" i="102"/>
  <c r="R27" i="102"/>
  <c r="R28" i="102"/>
  <c r="R29" i="102"/>
  <c r="R30" i="102"/>
  <c r="R31" i="102"/>
  <c r="R32" i="102"/>
  <c r="R33" i="102"/>
  <c r="R34" i="102"/>
  <c r="R35" i="102"/>
  <c r="R36" i="102"/>
  <c r="R41" i="102"/>
  <c r="R42" i="102"/>
  <c r="R43" i="102"/>
  <c r="R44" i="102"/>
  <c r="R45" i="102"/>
  <c r="R46" i="102"/>
  <c r="R47" i="102"/>
  <c r="R7" i="102"/>
  <c r="R8" i="102"/>
  <c r="R9" i="102"/>
  <c r="R10" i="102"/>
  <c r="R11" i="102"/>
  <c r="R12" i="102"/>
  <c r="R13" i="102"/>
  <c r="R14" i="102"/>
  <c r="R15" i="102"/>
  <c r="R16" i="102"/>
  <c r="R5" i="102"/>
  <c r="AF366" i="97"/>
  <c r="AF365" i="97"/>
  <c r="AF364" i="97"/>
  <c r="AF363" i="97"/>
  <c r="AF362" i="97"/>
  <c r="AF361" i="97"/>
  <c r="AF360" i="97"/>
  <c r="AF359" i="97"/>
  <c r="AF358" i="97"/>
  <c r="AF357" i="97"/>
  <c r="AF356" i="97"/>
  <c r="AF355" i="97"/>
  <c r="AF354" i="97"/>
  <c r="AF353" i="97"/>
  <c r="AF352" i="97"/>
  <c r="AF319" i="97"/>
  <c r="AF318" i="97"/>
  <c r="AF317" i="97"/>
  <c r="AF316" i="97"/>
  <c r="AF315" i="97"/>
  <c r="AF314" i="97"/>
  <c r="AF313" i="97"/>
  <c r="AF312" i="97"/>
  <c r="AF311" i="97"/>
  <c r="AF310" i="97"/>
  <c r="AF309" i="97"/>
  <c r="AF308" i="97"/>
  <c r="AF307" i="97"/>
  <c r="AF306" i="97"/>
  <c r="AF305" i="97"/>
  <c r="AF268" i="97"/>
  <c r="AF267" i="97"/>
  <c r="AF266" i="97"/>
  <c r="AF265" i="97"/>
  <c r="AF264" i="97"/>
  <c r="AF263" i="97"/>
  <c r="AF262" i="97"/>
  <c r="AF261" i="97"/>
  <c r="AF260" i="97"/>
  <c r="AF259" i="97"/>
  <c r="AF258" i="97"/>
  <c r="AF257" i="97"/>
  <c r="AF256" i="97"/>
  <c r="AF255" i="97"/>
  <c r="AF217" i="97"/>
  <c r="AF216" i="97"/>
  <c r="AF215" i="97"/>
  <c r="AF214" i="97"/>
  <c r="AF213" i="97"/>
  <c r="AF212" i="97"/>
  <c r="AF211" i="97"/>
  <c r="AF210" i="97"/>
  <c r="AF209" i="97"/>
  <c r="AF208" i="97"/>
  <c r="AF207" i="97"/>
  <c r="AF206" i="97"/>
  <c r="AF205" i="97"/>
  <c r="AF204" i="97"/>
  <c r="AF166" i="97"/>
  <c r="AF165" i="97"/>
  <c r="AF164" i="97"/>
  <c r="AF163" i="97"/>
  <c r="AF162" i="97"/>
  <c r="AF161" i="97"/>
  <c r="AF160" i="97"/>
  <c r="AF159" i="97"/>
  <c r="AF158" i="97"/>
  <c r="AF157" i="97"/>
  <c r="AF156" i="97"/>
  <c r="AF155" i="97"/>
  <c r="AF154" i="97"/>
  <c r="AF153" i="97"/>
  <c r="AF116" i="97"/>
  <c r="AF7" i="97"/>
  <c r="AF115" i="97"/>
  <c r="AF114" i="97"/>
  <c r="AF113" i="97"/>
  <c r="AF112" i="97"/>
  <c r="AF111" i="97"/>
  <c r="AF110" i="97"/>
  <c r="AF109" i="97"/>
  <c r="AF108" i="97"/>
  <c r="AF107" i="97"/>
  <c r="AF106" i="97"/>
  <c r="AF105" i="97"/>
  <c r="AF104" i="97"/>
  <c r="AF103" i="97"/>
  <c r="AF66" i="97"/>
  <c r="AF65" i="97"/>
  <c r="AF64" i="97"/>
  <c r="AF63" i="97"/>
  <c r="AF62" i="97"/>
  <c r="AF61" i="97"/>
  <c r="AF60" i="97"/>
  <c r="AF59" i="97"/>
  <c r="AF58" i="97"/>
  <c r="AF57" i="97"/>
  <c r="AF56" i="97"/>
  <c r="AF55" i="97"/>
  <c r="AF54" i="97"/>
  <c r="AF53" i="97"/>
  <c r="AF20" i="97"/>
  <c r="AF19" i="97"/>
  <c r="AF18" i="97"/>
  <c r="AF17" i="97"/>
  <c r="AF16" i="97"/>
  <c r="AF15" i="97"/>
  <c r="AF14" i="97"/>
  <c r="AF13" i="97"/>
  <c r="AF12" i="97"/>
  <c r="AF11" i="97"/>
  <c r="AF10" i="97"/>
  <c r="AF9" i="97"/>
  <c r="AF8" i="97"/>
  <c r="AB353" i="95"/>
  <c r="AB352" i="95"/>
  <c r="AB351" i="95"/>
  <c r="AB350" i="95"/>
  <c r="AB349" i="95"/>
  <c r="AB348" i="95"/>
  <c r="AB347" i="95"/>
  <c r="AB346" i="95"/>
  <c r="AB344" i="95"/>
  <c r="AB343" i="95"/>
  <c r="AB306" i="95"/>
  <c r="AB305" i="95"/>
  <c r="AB304" i="95"/>
  <c r="AB303" i="95"/>
  <c r="AB302" i="95"/>
  <c r="AB301" i="95"/>
  <c r="AB300" i="95"/>
  <c r="AB299" i="95"/>
  <c r="AB298" i="95"/>
  <c r="AB297" i="95"/>
  <c r="AB296" i="95"/>
  <c r="AB259" i="95"/>
  <c r="AB258" i="95"/>
  <c r="AB257" i="95"/>
  <c r="AB256" i="95"/>
  <c r="AB255" i="95"/>
  <c r="AB254" i="95"/>
  <c r="AB253" i="95"/>
  <c r="AB252" i="95"/>
  <c r="AB251" i="95"/>
  <c r="AB250" i="95"/>
  <c r="AB249" i="95"/>
  <c r="S17" i="37"/>
  <c r="Q17" i="37"/>
  <c r="O17" i="37"/>
  <c r="M17" i="37"/>
  <c r="K17" i="37"/>
  <c r="I17" i="37"/>
  <c r="G17" i="37"/>
  <c r="E17" i="37"/>
  <c r="C17" i="37"/>
  <c r="AB213" i="95"/>
  <c r="AB212" i="95"/>
  <c r="AB211" i="95"/>
  <c r="AB210" i="95"/>
  <c r="AB209" i="95"/>
  <c r="AB208" i="95"/>
  <c r="AB207" i="95"/>
  <c r="AB206" i="95"/>
  <c r="AB205" i="95"/>
  <c r="AB204" i="95"/>
  <c r="AB203" i="95"/>
  <c r="AB165" i="95"/>
  <c r="AB164" i="95"/>
  <c r="AB163" i="95"/>
  <c r="AB162" i="95"/>
  <c r="AB161" i="95"/>
  <c r="AB160" i="95"/>
  <c r="AB159" i="95"/>
  <c r="AB158" i="95"/>
  <c r="AB157" i="95"/>
  <c r="AB156" i="95"/>
  <c r="AB155" i="95"/>
  <c r="AB120" i="95"/>
  <c r="AB119" i="95"/>
  <c r="AB118" i="95"/>
  <c r="AB117" i="95"/>
  <c r="AB116" i="95"/>
  <c r="AB115" i="95"/>
  <c r="AB114" i="95"/>
  <c r="AB113" i="95"/>
  <c r="AB112" i="95"/>
  <c r="AB111" i="95"/>
  <c r="AB110" i="95"/>
  <c r="AB70" i="95"/>
  <c r="AB69" i="95"/>
  <c r="AB68" i="95"/>
  <c r="AB67" i="95"/>
  <c r="AB66" i="95"/>
  <c r="AB65" i="95"/>
  <c r="AB64" i="95"/>
  <c r="AB63" i="95"/>
  <c r="AB62" i="95"/>
  <c r="AB61" i="95"/>
  <c r="AB60" i="95"/>
  <c r="AB19" i="95"/>
  <c r="AB18" i="95"/>
  <c r="AB17" i="95"/>
  <c r="AB16" i="95"/>
  <c r="AB15" i="95"/>
  <c r="AB14" i="95"/>
  <c r="AB13" i="95"/>
  <c r="AB12" i="95"/>
  <c r="AB11" i="95"/>
  <c r="AB10" i="95"/>
  <c r="AB9" i="95"/>
  <c r="T12" i="37"/>
  <c r="E33" i="13"/>
  <c r="G33" i="13"/>
  <c r="I33" i="13"/>
  <c r="K33" i="13"/>
  <c r="M33" i="13"/>
  <c r="O33" i="13"/>
  <c r="Q33" i="13"/>
  <c r="C33" i="13"/>
  <c r="G25" i="98"/>
  <c r="C22" i="98"/>
  <c r="G22" i="98"/>
  <c r="G6" i="98" s="1"/>
  <c r="D22" i="98"/>
  <c r="E22" i="98"/>
  <c r="F22" i="98"/>
  <c r="I22" i="98"/>
  <c r="D22" i="3"/>
  <c r="D23" i="3" s="1"/>
  <c r="E22" i="3"/>
  <c r="E23" i="3" s="1"/>
  <c r="F22" i="3"/>
  <c r="F23" i="3" s="1"/>
  <c r="G22" i="3"/>
  <c r="H22" i="3"/>
  <c r="H23" i="3" s="1"/>
  <c r="I22" i="3"/>
  <c r="I23" i="3" s="1"/>
  <c r="J22" i="3"/>
  <c r="J23" i="3" s="1"/>
  <c r="C22" i="3"/>
  <c r="C23" i="3" s="1"/>
  <c r="K7" i="3"/>
  <c r="K8" i="3"/>
  <c r="K9" i="3"/>
  <c r="K10" i="3"/>
  <c r="K11" i="3"/>
  <c r="K12" i="3"/>
  <c r="K13" i="3"/>
  <c r="K14" i="3"/>
  <c r="K15" i="3"/>
  <c r="K16" i="3"/>
  <c r="K17" i="3"/>
  <c r="K18" i="3"/>
  <c r="D20" i="3"/>
  <c r="E20" i="3"/>
  <c r="F20" i="3"/>
  <c r="G20" i="3"/>
  <c r="H20" i="3"/>
  <c r="I20" i="3"/>
  <c r="J20" i="3"/>
  <c r="K19" i="3"/>
  <c r="C20" i="3"/>
  <c r="G23" i="3"/>
  <c r="S16" i="13"/>
  <c r="S17" i="13"/>
  <c r="S18" i="13"/>
  <c r="S19" i="13"/>
  <c r="S20" i="13"/>
  <c r="S21" i="13"/>
  <c r="S22" i="13"/>
  <c r="S23" i="13"/>
  <c r="S24" i="13"/>
  <c r="S25" i="13"/>
  <c r="S26" i="13"/>
  <c r="S27" i="13"/>
  <c r="S28" i="13"/>
  <c r="S29" i="13"/>
  <c r="S30" i="13"/>
  <c r="S31" i="13"/>
  <c r="S32" i="13"/>
  <c r="S15" i="13"/>
  <c r="S6" i="13"/>
  <c r="S7" i="13"/>
  <c r="S8" i="13"/>
  <c r="S9" i="13"/>
  <c r="S10" i="13"/>
  <c r="S11" i="13"/>
  <c r="S12" i="13"/>
  <c r="S13" i="13"/>
  <c r="S14" i="13"/>
  <c r="S5" i="13"/>
  <c r="K5" i="3"/>
  <c r="K8" i="47"/>
  <c r="K9" i="47"/>
  <c r="K10" i="47"/>
  <c r="K11" i="47"/>
  <c r="K12" i="47"/>
  <c r="K13" i="47"/>
  <c r="K14" i="47"/>
  <c r="K15" i="47"/>
  <c r="K16" i="47"/>
  <c r="K7" i="47"/>
  <c r="K5" i="47"/>
  <c r="J19" i="47"/>
  <c r="J20" i="47" s="1"/>
  <c r="J17" i="47"/>
  <c r="J6" i="47" s="1"/>
  <c r="S13" i="37"/>
  <c r="S7" i="37"/>
  <c r="S8" i="37"/>
  <c r="S9" i="37"/>
  <c r="S10" i="37"/>
  <c r="S11" i="37"/>
  <c r="S12" i="37"/>
  <c r="S14" i="37"/>
  <c r="S15" i="37"/>
  <c r="S16" i="37"/>
  <c r="S6" i="37"/>
  <c r="T6" i="37" s="1"/>
  <c r="G8" i="109"/>
  <c r="E6" i="109"/>
  <c r="E7" i="109"/>
  <c r="E5" i="109"/>
  <c r="D8" i="109"/>
  <c r="F8" i="109"/>
  <c r="C8" i="109"/>
  <c r="CW293" i="103" l="1"/>
  <c r="CW253" i="103"/>
  <c r="CW205" i="103"/>
  <c r="CW153" i="103"/>
  <c r="BN110" i="103"/>
  <c r="AN68" i="103"/>
  <c r="AS24" i="103"/>
  <c r="R56" i="102"/>
  <c r="K22" i="3"/>
  <c r="K23" i="3" s="1"/>
  <c r="T21" i="13"/>
  <c r="T8" i="13"/>
  <c r="T28" i="13"/>
  <c r="T20" i="13"/>
  <c r="T7" i="13"/>
  <c r="T27" i="13"/>
  <c r="T19" i="13"/>
  <c r="T14" i="13"/>
  <c r="T6" i="13"/>
  <c r="T26" i="13"/>
  <c r="T18" i="13"/>
  <c r="T29" i="13"/>
  <c r="T13" i="13"/>
  <c r="T15" i="13"/>
  <c r="T25" i="13"/>
  <c r="T17" i="13"/>
  <c r="T16" i="13"/>
  <c r="T23" i="13"/>
  <c r="T9" i="13"/>
  <c r="T12" i="13"/>
  <c r="T24" i="13"/>
  <c r="T11" i="13"/>
  <c r="T31" i="13"/>
  <c r="T10" i="13"/>
  <c r="T30" i="13"/>
  <c r="T22" i="13"/>
  <c r="S33" i="13"/>
  <c r="AB20" i="95"/>
  <c r="AB71" i="95"/>
  <c r="AB214" i="95"/>
  <c r="AB307" i="95"/>
  <c r="AB354" i="95"/>
  <c r="AB166" i="95"/>
  <c r="AB260" i="95"/>
  <c r="K20" i="3"/>
  <c r="E8" i="109"/>
  <c r="T15" i="37"/>
  <c r="T14" i="37"/>
  <c r="T13" i="37"/>
  <c r="T10" i="37"/>
  <c r="T9" i="37"/>
  <c r="T16" i="37"/>
  <c r="T11" i="37"/>
  <c r="T8" i="37"/>
  <c r="T7" i="37"/>
  <c r="J20" i="98"/>
  <c r="J19" i="98"/>
  <c r="J18" i="98"/>
  <c r="S5" i="102"/>
  <c r="D19" i="47"/>
  <c r="E19" i="47"/>
  <c r="F19" i="47"/>
  <c r="G19" i="47"/>
  <c r="H19" i="47"/>
  <c r="I19" i="47"/>
  <c r="C19" i="47"/>
  <c r="J6" i="3"/>
  <c r="D17" i="47"/>
  <c r="E17" i="47"/>
  <c r="F17" i="47"/>
  <c r="G17" i="47"/>
  <c r="H17" i="47"/>
  <c r="I17" i="47"/>
  <c r="AF21" i="97" l="1"/>
  <c r="S16" i="102"/>
  <c r="S8" i="102"/>
  <c r="S15" i="102"/>
  <c r="S14" i="102"/>
  <c r="S13" i="102"/>
  <c r="S10" i="102"/>
  <c r="S7" i="102"/>
  <c r="S12" i="102"/>
  <c r="S11" i="102"/>
  <c r="S9" i="102"/>
  <c r="AF269" i="97"/>
  <c r="AF218" i="97"/>
  <c r="AF167" i="97"/>
  <c r="AF67" i="97"/>
  <c r="J7" i="98"/>
  <c r="J8" i="98"/>
  <c r="J9" i="98"/>
  <c r="J10" i="98"/>
  <c r="J11" i="98"/>
  <c r="J12" i="98"/>
  <c r="J13" i="98"/>
  <c r="J14" i="98"/>
  <c r="J15" i="98"/>
  <c r="J16" i="98"/>
  <c r="J17" i="98"/>
  <c r="J24" i="98" l="1"/>
  <c r="J22" i="98"/>
  <c r="I25" i="98"/>
  <c r="F25" i="98"/>
  <c r="E25" i="98"/>
  <c r="D25" i="98"/>
  <c r="C25" i="98"/>
  <c r="I6" i="98"/>
  <c r="F6" i="98"/>
  <c r="E6" i="98"/>
  <c r="D6" i="98"/>
  <c r="C6" i="98"/>
  <c r="J5" i="98"/>
  <c r="J25" i="98" l="1"/>
  <c r="J6" i="98"/>
  <c r="D20" i="47" l="1"/>
  <c r="E20" i="47"/>
  <c r="F20" i="47"/>
  <c r="G20" i="47"/>
  <c r="H20" i="47"/>
  <c r="I20" i="47"/>
  <c r="C20" i="47"/>
  <c r="D6" i="3" l="1"/>
  <c r="E6" i="3"/>
  <c r="F6" i="3"/>
  <c r="G6" i="3"/>
  <c r="H6" i="3"/>
  <c r="I6" i="3"/>
  <c r="I6" i="47" l="1"/>
  <c r="H6" i="47"/>
  <c r="G6" i="47"/>
  <c r="F6" i="47"/>
  <c r="E6" i="47"/>
  <c r="D6" i="47"/>
  <c r="C17" i="47"/>
  <c r="C6" i="47" s="1"/>
  <c r="K6" i="47" s="1"/>
  <c r="K19" i="47" l="1"/>
  <c r="K20" i="47" s="1"/>
  <c r="T5" i="13"/>
  <c r="K17" i="47"/>
  <c r="C6" i="3" l="1"/>
  <c r="K6" i="3" s="1"/>
  <c r="AB121" i="95"/>
  <c r="AF117" i="97"/>
  <c r="S6" i="102"/>
</calcChain>
</file>

<file path=xl/metadata.xml><?xml version="1.0" encoding="utf-8"?>
<metadata xmlns="http://schemas.openxmlformats.org/spreadsheetml/2006/main" xmlns:xlrd="http://schemas.microsoft.com/office/spreadsheetml/2017/richdata" xmlns:xda="http://schemas.microsoft.com/office/spreadsheetml/2017/dynamicarray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">
    <bk>
      <extLst>
        <ext uri="{3e2802c4-a4d2-4d8b-9148-e3be6c30e623}">
          <xlrd:rvb i="0"/>
        </ext>
      </extLst>
    </bk>
    <bk>
      <extLst>
        <ext uri="{3e2802c4-a4d2-4d8b-9148-e3be6c30e623}">
          <xlrd:rvb i="1"/>
        </ext>
      </extLst>
    </bk>
  </futureMetadata>
  <valueMetadata count="2">
    <bk>
      <rc t="1" v="0"/>
    </bk>
    <bk>
      <rc t="1" v="1"/>
    </bk>
  </valueMetadata>
</metadata>
</file>

<file path=xl/sharedStrings.xml><?xml version="1.0" encoding="utf-8"?>
<sst xmlns="http://schemas.openxmlformats.org/spreadsheetml/2006/main" count="14299" uniqueCount="1296">
  <si>
    <t>LENGUA CASTELLANA</t>
  </si>
  <si>
    <t>MATEMÁTICAS</t>
  </si>
  <si>
    <t>ASIGNATURA</t>
  </si>
  <si>
    <t>C. NATURALES</t>
  </si>
  <si>
    <t>C.  SOCIALES</t>
  </si>
  <si>
    <t>ED. ARTÍSTICA</t>
  </si>
  <si>
    <t>ED. RELIGIOSA</t>
  </si>
  <si>
    <t>ED. FÍSICA</t>
  </si>
  <si>
    <t>IDIOMAS</t>
  </si>
  <si>
    <t>TC. INFORMÁTICA</t>
  </si>
  <si>
    <t>%</t>
  </si>
  <si>
    <t>T. ESTUDIANTES</t>
  </si>
  <si>
    <t>CURSO</t>
  </si>
  <si>
    <t>DIBUJO TECNICO</t>
  </si>
  <si>
    <t>ELECTRICIDAD</t>
  </si>
  <si>
    <t>1 ASIGNATURA</t>
  </si>
  <si>
    <t>2 ASIGNATURAS</t>
  </si>
  <si>
    <t>3 ASIGNATURAS</t>
  </si>
  <si>
    <t>4 ASIGNATURAS</t>
  </si>
  <si>
    <t>5 ASIGNATURAS</t>
  </si>
  <si>
    <t>6 ASIGNATURAS</t>
  </si>
  <si>
    <t>7 ASIGNATURAS</t>
  </si>
  <si>
    <t>8 ASIGNATURAS</t>
  </si>
  <si>
    <t>9 ASIGNATURAS</t>
  </si>
  <si>
    <t>NINGUNA</t>
  </si>
  <si>
    <t>11 ASIGNATURAS</t>
  </si>
  <si>
    <t>10 ASIGNATURAS</t>
  </si>
  <si>
    <t>TOTAL DE ESTUDIANTES</t>
  </si>
  <si>
    <t>2.5</t>
  </si>
  <si>
    <t>2.4</t>
  </si>
  <si>
    <t>2.6</t>
  </si>
  <si>
    <t>2.7</t>
  </si>
  <si>
    <t>3.6</t>
  </si>
  <si>
    <t>3.7</t>
  </si>
  <si>
    <t>2.9</t>
  </si>
  <si>
    <t>3.2</t>
  </si>
  <si>
    <t>3.1</t>
  </si>
  <si>
    <t>No</t>
  </si>
  <si>
    <t>3.8</t>
  </si>
  <si>
    <t>3.9</t>
  </si>
  <si>
    <t>2.8</t>
  </si>
  <si>
    <t>Estudiante</t>
  </si>
  <si>
    <t xml:space="preserve">ASIGNATURA CON MAYOR PERDIDA </t>
  </si>
  <si>
    <t># EST.</t>
  </si>
  <si>
    <t xml:space="preserve">SECCIÓN </t>
  </si>
  <si>
    <t>3.0</t>
  </si>
  <si>
    <t>4.7</t>
  </si>
  <si>
    <t>4.9</t>
  </si>
  <si>
    <t>4.0</t>
  </si>
  <si>
    <t>3.3</t>
  </si>
  <si>
    <t>CNA</t>
  </si>
  <si>
    <t>SOC</t>
  </si>
  <si>
    <t>ART</t>
  </si>
  <si>
    <t>REL</t>
  </si>
  <si>
    <t>LEN</t>
  </si>
  <si>
    <t>ING</t>
  </si>
  <si>
    <t>MAT</t>
  </si>
  <si>
    <t>TEC</t>
  </si>
  <si>
    <t>4.4</t>
  </si>
  <si>
    <t>4.5</t>
  </si>
  <si>
    <t>3.5</t>
  </si>
  <si>
    <t>3.4</t>
  </si>
  <si>
    <t>4.2</t>
  </si>
  <si>
    <t>4.1</t>
  </si>
  <si>
    <t>4.8</t>
  </si>
  <si>
    <t>4.3</t>
  </si>
  <si>
    <t>5.0</t>
  </si>
  <si>
    <t>4.6</t>
  </si>
  <si>
    <t>2.2</t>
  </si>
  <si>
    <t>2.1</t>
  </si>
  <si>
    <t>Total Desempeños Bajos:</t>
  </si>
  <si>
    <t>1.0</t>
  </si>
  <si>
    <t>2.3</t>
  </si>
  <si>
    <t>1.6</t>
  </si>
  <si>
    <t>2.0</t>
  </si>
  <si>
    <t>1.9</t>
  </si>
  <si>
    <t>1.4</t>
  </si>
  <si>
    <t>1.8</t>
  </si>
  <si>
    <t xml:space="preserve">TOTAL ESTUDIANTES PERDIENDO ALGUNA ASIGNATURA </t>
  </si>
  <si>
    <t>REPÚBLICA DE COLOMBIA</t>
  </si>
  <si>
    <t>SECRETARÍA DE EDUCACIÓN MUNICIPAL</t>
  </si>
  <si>
    <t>INEM CARLOS ARTURO TORRES</t>
  </si>
  <si>
    <t>TUNJA - BOYACÁ</t>
  </si>
  <si>
    <t>ESTADÍSTICO RENDIMIENTO ACADÉMICO</t>
  </si>
  <si>
    <t>Sede</t>
  </si>
  <si>
    <t>CENTRAL</t>
  </si>
  <si>
    <t>Jornada</t>
  </si>
  <si>
    <t>MAÑANA</t>
  </si>
  <si>
    <t>Curso</t>
  </si>
  <si>
    <t>Periodo</t>
  </si>
  <si>
    <t>Area y/o Asignatura</t>
  </si>
  <si>
    <t>BAJO</t>
  </si>
  <si>
    <t>BASICO</t>
  </si>
  <si>
    <t>ALTO</t>
  </si>
  <si>
    <t>SUPERIOR</t>
  </si>
  <si>
    <t>Total</t>
  </si>
  <si>
    <t>CIENCIAS NATURALES Y ED AMBIENTAL</t>
  </si>
  <si>
    <t>CIENCIAS SOCIALES</t>
  </si>
  <si>
    <t>EDUCACIÓN ARTISTICA</t>
  </si>
  <si>
    <t>HUMANIDADES - LENGUA CASTELLANA</t>
  </si>
  <si>
    <t>IDIOMA EXTRANJERO - INGLES</t>
  </si>
  <si>
    <t>MATEMATICAS</t>
  </si>
  <si>
    <t>TECNOLOGÍA E INFORMATICA</t>
  </si>
  <si>
    <t>COMPORTAMIENTO</t>
  </si>
  <si>
    <t>Total:</t>
  </si>
  <si>
    <t>1.7</t>
  </si>
  <si>
    <t>1.3</t>
  </si>
  <si>
    <t>Pr</t>
  </si>
  <si>
    <t>1.2</t>
  </si>
  <si>
    <t xml:space="preserve">Estudiantes con más de 3 áreas perdidas </t>
  </si>
  <si>
    <t>NOVENO 1</t>
  </si>
  <si>
    <t>EDUCACION INSTRUMENTAL Y PIANO</t>
  </si>
  <si>
    <t>NOVENO 2</t>
  </si>
  <si>
    <t>NOVENO 3</t>
  </si>
  <si>
    <t>NOVENO 4</t>
  </si>
  <si>
    <t>NOVENO 5</t>
  </si>
  <si>
    <t>NOVENO 6</t>
  </si>
  <si>
    <t>METALMECANICA</t>
  </si>
  <si>
    <t>NOVENO 7</t>
  </si>
  <si>
    <t>12 ASIGNATURAS</t>
  </si>
  <si>
    <t>Estudiantes perdiendo más de 3 asignaturas</t>
  </si>
  <si>
    <t>PULIDO VIVAS JUAN JOSE (Retirado)</t>
  </si>
  <si>
    <t>ROMERO ROMERO JEFERSON ANDREY (Retirado)</t>
  </si>
  <si>
    <t>MENESES HIDALGO LAURA MARIANA (Retirado)</t>
  </si>
  <si>
    <t>ROMERO AVILA BRAYAN SANTIAGO (Retirado)</t>
  </si>
  <si>
    <t>POSIBLES DESEERTORES</t>
  </si>
  <si>
    <t>COM</t>
  </si>
  <si>
    <t>CPM</t>
  </si>
  <si>
    <t>S</t>
  </si>
  <si>
    <t>A</t>
  </si>
  <si>
    <t>E</t>
  </si>
  <si>
    <t>INEM CARLOS ARTURO TORRES DE TUNJA</t>
  </si>
  <si>
    <t>FILOSOFIA</t>
  </si>
  <si>
    <t>QUIMICA</t>
  </si>
  <si>
    <t>SEXTO 1</t>
  </si>
  <si>
    <t>PRIMERO</t>
  </si>
  <si>
    <t>EMPRENDIMIENTO</t>
  </si>
  <si>
    <t>SEXTO 2</t>
  </si>
  <si>
    <t>SEXTO 3</t>
  </si>
  <si>
    <t>SEXTO 4</t>
  </si>
  <si>
    <t>SEXTO 5</t>
  </si>
  <si>
    <t>SEXTO 6</t>
  </si>
  <si>
    <t>SEXTO 7</t>
  </si>
  <si>
    <t>SEXTO 8</t>
  </si>
  <si>
    <t>6-01</t>
  </si>
  <si>
    <t>6-02</t>
  </si>
  <si>
    <t>6-03</t>
  </si>
  <si>
    <t>6-04</t>
  </si>
  <si>
    <t>6-05</t>
  </si>
  <si>
    <t>6-06</t>
  </si>
  <si>
    <t>6-07</t>
  </si>
  <si>
    <t xml:space="preserve">SECCIÓN CON MAYOR CANTIDAD DE DESEMPEÑOS BAJOS </t>
  </si>
  <si>
    <t>SECCIÓN CON MENOS DESEMPEÑOS BAJOS</t>
  </si>
  <si>
    <t>EMP</t>
  </si>
  <si>
    <t>BJ</t>
  </si>
  <si>
    <t>BA</t>
  </si>
  <si>
    <t>AL</t>
  </si>
  <si>
    <t>SU</t>
  </si>
  <si>
    <t>InJus</t>
  </si>
  <si>
    <t>Jus</t>
  </si>
  <si>
    <t>Pst</t>
  </si>
  <si>
    <t>AP</t>
  </si>
  <si>
    <t>AA</t>
  </si>
  <si>
    <t>TOVAR TORRES ANGEL SANTIAGO</t>
  </si>
  <si>
    <t>TOTAL DESEMPEÑOS BAJOS</t>
  </si>
  <si>
    <t>9-01</t>
  </si>
  <si>
    <t>9-02</t>
  </si>
  <si>
    <t>9-03</t>
  </si>
  <si>
    <t>9-04</t>
  </si>
  <si>
    <t>9-05</t>
  </si>
  <si>
    <t>9-06</t>
  </si>
  <si>
    <t>9-07</t>
  </si>
  <si>
    <t>9-08</t>
  </si>
  <si>
    <t>GSV</t>
  </si>
  <si>
    <t>CCA</t>
  </si>
  <si>
    <t>TOD</t>
  </si>
  <si>
    <t>OEI</t>
  </si>
  <si>
    <t>OIN</t>
  </si>
  <si>
    <t>sAd</t>
  </si>
  <si>
    <t>NOVENO 8</t>
  </si>
  <si>
    <t>TIT</t>
  </si>
  <si>
    <t>13 ASIGNATURAS</t>
  </si>
  <si>
    <t>MADERAS I - II BOCETACION Y DISEÑO</t>
  </si>
  <si>
    <t>DESCRIPTIVA I VISUALIZACION DE OBJETOS</t>
  </si>
  <si>
    <t>GRAMATICA SOLFEO Y ED. VOCAL</t>
  </si>
  <si>
    <t>CONTABILIDAD COMERCIO Y ARCHIVO</t>
  </si>
  <si>
    <t>TEC. OFICINA, DIGI Y REDACCION</t>
  </si>
  <si>
    <t>INGLÉS</t>
  </si>
  <si>
    <t>UNDECIMO 1</t>
  </si>
  <si>
    <t>FIS</t>
  </si>
  <si>
    <t>QUI</t>
  </si>
  <si>
    <t>FIL</t>
  </si>
  <si>
    <t>CSA</t>
  </si>
  <si>
    <t>SI2</t>
  </si>
  <si>
    <t>EB2</t>
  </si>
  <si>
    <t>FES</t>
  </si>
  <si>
    <t>EPC</t>
  </si>
  <si>
    <t>CNM</t>
  </si>
  <si>
    <t>TMA</t>
  </si>
  <si>
    <t>CAD</t>
  </si>
  <si>
    <t>APS</t>
  </si>
  <si>
    <t>AUS</t>
  </si>
  <si>
    <t>PFS</t>
  </si>
  <si>
    <t>RABA ROJAS MABEL TATIANA</t>
  </si>
  <si>
    <t>UNDECIMO 2</t>
  </si>
  <si>
    <t>LEM</t>
  </si>
  <si>
    <t>TE2</t>
  </si>
  <si>
    <t>LLC</t>
  </si>
  <si>
    <t>PER</t>
  </si>
  <si>
    <t>MRE</t>
  </si>
  <si>
    <t>EDi</t>
  </si>
  <si>
    <t>GEP</t>
  </si>
  <si>
    <t>FML</t>
  </si>
  <si>
    <t>AAD</t>
  </si>
  <si>
    <t>LCD</t>
  </si>
  <si>
    <t>TAP</t>
  </si>
  <si>
    <t>LPP</t>
  </si>
  <si>
    <t>FAA</t>
  </si>
  <si>
    <t>UNDECIMO 3</t>
  </si>
  <si>
    <t>UNDECIMO 4</t>
  </si>
  <si>
    <t>MTM</t>
  </si>
  <si>
    <t>FMT</t>
  </si>
  <si>
    <t>ELC</t>
  </si>
  <si>
    <t>FEE</t>
  </si>
  <si>
    <t>UNDECIMO 5</t>
  </si>
  <si>
    <t>CASTAÑEDA LOPEZ SERGIO ESTEBAN</t>
  </si>
  <si>
    <t>FISICA</t>
  </si>
  <si>
    <t>SALUD INTEGRAL II</t>
  </si>
  <si>
    <t>ENFERMERIA BASICA II</t>
  </si>
  <si>
    <t>FUNDAMENTOS EDUCATIVA EN SALUD</t>
  </si>
  <si>
    <t>COACHING EMPRES-ORGANIZA DE NEGOCIOS As</t>
  </si>
  <si>
    <t>CIENCIAS DE LA SALUD ADMINISTRATIVA</t>
  </si>
  <si>
    <t>PROCESOS FINANCIEROS EN SALUD</t>
  </si>
  <si>
    <t>COACHING EMPRES-ORGANIZA DE NEGOCIOS AD</t>
  </si>
  <si>
    <t>LABORATORIO DE EMPRESA</t>
  </si>
  <si>
    <t>TALLER DE EMPRENDIMIENTO II</t>
  </si>
  <si>
    <t>COACHING EMPRES-ORGANIZA DE NEGOCIOS</t>
  </si>
  <si>
    <t>Manejo de Recursos Audiovisuales</t>
  </si>
  <si>
    <t>Edición de Imágen</t>
  </si>
  <si>
    <t>COACHING EMPRES-ORGANIZA DE NEGOCIOS ML</t>
  </si>
  <si>
    <t>LABORATORIO EMPRESARIAL</t>
  </si>
  <si>
    <t>COACHING EMPRES-ORGANIZA DE NEGOCIOS AA</t>
  </si>
  <si>
    <t>COACHING EMPRES-ORGANIZA DE NEGOCIOS MT</t>
  </si>
  <si>
    <t>COACHING EMPRES-ORGANIZA DE NEGOCIOS EE</t>
  </si>
  <si>
    <t>TOTAL ESTUDIANTES</t>
  </si>
  <si>
    <t>SECCIÓN</t>
  </si>
  <si>
    <t>ED, RELIGIOSA Y ETICA Y VALORES</t>
  </si>
  <si>
    <t>ED, FÍSICA RECREACIÓN Y DEPORTES</t>
  </si>
  <si>
    <t>11-01</t>
  </si>
  <si>
    <t>11-02</t>
  </si>
  <si>
    <t>11-03</t>
  </si>
  <si>
    <t>11-04</t>
  </si>
  <si>
    <t>11-05</t>
  </si>
  <si>
    <t># DE DESEMPEÑOS BAJOS</t>
  </si>
  <si>
    <t>14 ASIGNATURAS</t>
  </si>
  <si>
    <t>15 ASIGNATURAS</t>
  </si>
  <si>
    <t xml:space="preserve">ANDRES RICARDO RODRIGUEZ VELANDIA </t>
  </si>
  <si>
    <t>CRISTIAN ANDRES FERNANDEZ AGUILAR</t>
  </si>
  <si>
    <t>CONNI SAYIRA LOPEZ MARTINEZ</t>
  </si>
  <si>
    <t>JULIANA ANDREA ROJAS VARGAS</t>
  </si>
  <si>
    <t>MARÍA ALEJANDRA SANDOVAL SUÁREZ</t>
  </si>
  <si>
    <t>JOHAN ESTEVEN LOBO</t>
  </si>
  <si>
    <t>KAROL NATALIA LARROTA GAMA</t>
  </si>
  <si>
    <t>PAULA LINETH TORRES CASTILLO</t>
  </si>
  <si>
    <t xml:space="preserve">Lizeth Dayanna Alvarez </t>
  </si>
  <si>
    <t xml:space="preserve">ANDREA CATALINA CASTRO GUERRERO </t>
  </si>
  <si>
    <t>CRISTIAN SANTIAGO MEDINA ANGEL</t>
  </si>
  <si>
    <t xml:space="preserve">	MONTAÑEZ BARRERA DIANA MARCELA</t>
  </si>
  <si>
    <t>ERIK ALEJANDRO RODRIGUEZ CASTAÑEDA</t>
  </si>
  <si>
    <t>LIZETH SOLER CUBIDES</t>
  </si>
  <si>
    <t>YEIMY ALEJANDRA CALDERÓN  PÉREZ</t>
  </si>
  <si>
    <t>CAROL NATALIA SANCHEZ SUESCA</t>
  </si>
  <si>
    <t>CRISTIAN CAMILO ROMERO FUQUEN</t>
  </si>
  <si>
    <t xml:space="preserve">SEBASTIAN PIRACHICAN </t>
  </si>
  <si>
    <t>JAVID ANDREY VARGAS MURCIA</t>
  </si>
  <si>
    <t>SAMUEL ALEJANDRO MONTENEGRO BUITRAGO</t>
  </si>
  <si>
    <t>LUIS ENRIQUE JIMENEZ</t>
  </si>
  <si>
    <t>RICHARD SALAS</t>
  </si>
  <si>
    <t>MAICOL ESTEVEN PLAZAS BELLO</t>
  </si>
  <si>
    <t>JENSSEN ESTEVAN BERNAL MORENO</t>
  </si>
  <si>
    <t>SARA VALENTINA GONZALEZ</t>
  </si>
  <si>
    <t>EZEQUIEL ALVARADO</t>
  </si>
  <si>
    <t>KEVIN STIVEN INFANTES HUERTAS</t>
  </si>
  <si>
    <t>YESIT ALEJANDRO RACHE</t>
  </si>
  <si>
    <t>ANDRBAL SOLANO ARCINIEGAS</t>
  </si>
  <si>
    <t>JOHAN ANDRES LAVERDE</t>
  </si>
  <si>
    <t>MARIA CAMILA PAEZ VALENCIA</t>
  </si>
  <si>
    <t>JAIR EDISON PAEZ GARCIA</t>
  </si>
  <si>
    <t>JUAN ESTEBAN CANO RUBIO</t>
  </si>
  <si>
    <t>OSCAR JULIAN RONDON GOMEZ</t>
  </si>
  <si>
    <t>ASHLY MARIANA RODRIGUEZ MENDOZA</t>
  </si>
  <si>
    <t>SARAY DAMARIS LOPEZ AVILA</t>
  </si>
  <si>
    <t>TOVAR ANGEL SANTIAGO</t>
  </si>
  <si>
    <t>CRISTIAN BERNAL ALVAREZ</t>
  </si>
  <si>
    <t>ESTUDIANTES REMITIDOS A ZOE GRADO SEXTO</t>
  </si>
  <si>
    <t>LIZBETH MANUELA RODRIGUEZ PINEDA</t>
  </si>
  <si>
    <t>JOHAN SEBASTIAN  RODRIGUEZ ROMERO</t>
  </si>
  <si>
    <t>ESTUDIANTES REMITIDOS A ZOE GRADO NOVENO</t>
  </si>
  <si>
    <t>ANDRES FELIPE PACAVAQUE</t>
  </si>
  <si>
    <t>MILLEN STIVEN ARCOS</t>
  </si>
  <si>
    <t>ESTUDIANTES REMITIDOS A ZOE GRADO UNDÉCIMO</t>
  </si>
  <si>
    <t>GRADO</t>
  </si>
  <si>
    <t>ORIENTACION ESCOLAR</t>
  </si>
  <si>
    <t>REMITIDOS A ZOE</t>
  </si>
  <si>
    <t>SEXTO</t>
  </si>
  <si>
    <t>NOVENO</t>
  </si>
  <si>
    <t>UNDÉCIMO</t>
  </si>
  <si>
    <t xml:space="preserve">TOTAL </t>
  </si>
  <si>
    <t>% ATENDIDOS</t>
  </si>
  <si>
    <t>ESTUDIANTES RETIRADOS</t>
  </si>
  <si>
    <t>ESTUDIANTES ATENDIDOS POR EQUIPO DE ORIENTACIÓN ESCOLAR</t>
  </si>
  <si>
    <t>6-08</t>
  </si>
  <si>
    <t xml:space="preserve">MEJOR SECCIÓN </t>
  </si>
  <si>
    <t>EFD</t>
  </si>
  <si>
    <t>LOPEZ MUÑOZ FRANK ALEJANDRO</t>
  </si>
  <si>
    <t>RAQUIRA CUBIDES BRAYAN LEONARDO</t>
  </si>
  <si>
    <t>RATIVA LAURA MARIA</t>
  </si>
  <si>
    <t>RATIVA SOSA KEINER ALEXANDER</t>
  </si>
  <si>
    <t>RATIVA SOSA SHARIT DANIELA</t>
  </si>
  <si>
    <t>SOSA FARFAN EILEEN VALENTINA</t>
  </si>
  <si>
    <t>SOTO CASTELLANOS JUAN STEBAN</t>
  </si>
  <si>
    <t>ARCOS FARIAS GEYMAR ARLEY</t>
  </si>
  <si>
    <t>CRUZ NIÑO DEIVER JULIAN</t>
  </si>
  <si>
    <t>FARIAS PATIÑO ASHLY STEFANY XIMENA</t>
  </si>
  <si>
    <t>VIDARTE DAVILA MARIA CAMILA</t>
  </si>
  <si>
    <t>ANGULO CARREÑO PAULA XIMENA</t>
  </si>
  <si>
    <t>CARO TIBAGAN JHON ALEXANDER</t>
  </si>
  <si>
    <t>NIÑO MEDINA MARLON JOEL</t>
  </si>
  <si>
    <t>ROA ROJAS BRAYAN</t>
  </si>
  <si>
    <t>I</t>
  </si>
  <si>
    <t>ANGARITA CABEZAS KAREN SOFIA</t>
  </si>
  <si>
    <t>CELY PABON NAYARITH SAMARA</t>
  </si>
  <si>
    <t>ECHEVERRIA CHIVATA CHRISTOFER SANTIAGO</t>
  </si>
  <si>
    <t>GONZALEZ CHIVATA LUIS ERNESTO</t>
  </si>
  <si>
    <t>RAMON ASTRO VAYOLET STEFANI</t>
  </si>
  <si>
    <t>ALBERTO QUINTERO MARIA SOFIA</t>
  </si>
  <si>
    <t>GIL AVILA KEVIN DAVID</t>
  </si>
  <si>
    <t>KAMMERER CARO LAURA SOFIA</t>
  </si>
  <si>
    <t>MORENO QUICAZAQUE KEVIN ALEJANDRO</t>
  </si>
  <si>
    <t>0.4</t>
  </si>
  <si>
    <t>ROJAS HUERTAS PAULA SOFIA</t>
  </si>
  <si>
    <t>ANDRADE RODRIGUEZ KATERINE SOFIA</t>
  </si>
  <si>
    <t>ROSALES DIAZ AARON ALBERTO</t>
  </si>
  <si>
    <t>CARDENAS PALACIOS MARIA ALEJANDRA</t>
  </si>
  <si>
    <t>CUELLO AVILA JONATHAN DAVID</t>
  </si>
  <si>
    <t>GONZALEZ GACHA KEVIN ALEXANDER</t>
  </si>
  <si>
    <t>REYES FONSECA JULIAN ALEXIS</t>
  </si>
  <si>
    <t>COMUNICACIÓN</t>
  </si>
  <si>
    <t>BIOLOGÍA HUMANA</t>
  </si>
  <si>
    <t>TALLER DE MATEMÁTICAS</t>
  </si>
  <si>
    <t>DESARROLLO HAB. DE HABLA, ESCUCHA, LEC, ESCRI.EN INGLÉS</t>
  </si>
  <si>
    <t>BIOLOGIA EXPERIMENTAL</t>
  </si>
  <si>
    <t>INTRODUCCION A LAS CIENCIAS AMBIENTALES</t>
  </si>
  <si>
    <t>EMU</t>
  </si>
  <si>
    <t>EIP</t>
  </si>
  <si>
    <t>GARCIA LOPEZ LENI JHORMAN</t>
  </si>
  <si>
    <t>GUTIERREZ RIVAS CARLOS SEBAXTIAN</t>
  </si>
  <si>
    <t>RODRIGUEZ VARGAS DILAN SMITH</t>
  </si>
  <si>
    <t>SILVA PINEDA ESTEBAN DANILO</t>
  </si>
  <si>
    <t>EL</t>
  </si>
  <si>
    <t>DTE</t>
  </si>
  <si>
    <t>MDM</t>
  </si>
  <si>
    <t>MBD</t>
  </si>
  <si>
    <t>DVO</t>
  </si>
  <si>
    <t>BHU</t>
  </si>
  <si>
    <t>TM</t>
  </si>
  <si>
    <t>SOSA ANGEL JEISON ARLEY</t>
  </si>
  <si>
    <t>OEC</t>
  </si>
  <si>
    <t>ACUÑA MORENO JOHANA ALEXANDRA</t>
  </si>
  <si>
    <t>MENDIETA MEDINA BRITNEY JULIETH</t>
  </si>
  <si>
    <t>QUIÑONES MARTINEZ NICOLLE FERNANDA</t>
  </si>
  <si>
    <t>SOSA ANGEL RONAL DUVIEL</t>
  </si>
  <si>
    <t>CASTIBLANCO BOLAÑOS BRAYAN STIVEN</t>
  </si>
  <si>
    <t>FUQUENE GOMEZ DAMIAM SANTIAGO</t>
  </si>
  <si>
    <t>IGLESIAS GARCIA MARIA ROSALBA</t>
  </si>
  <si>
    <t>MARTINEZ CEPEDA JUAN CAMILO</t>
  </si>
  <si>
    <t>PARRA PEÑA SOFIA</t>
  </si>
  <si>
    <t>VANEGAS BAYONA FABIAN CAMILO</t>
  </si>
  <si>
    <t>VICIC CARIAS MARIA EMILIA</t>
  </si>
  <si>
    <t>MAM</t>
  </si>
  <si>
    <t>BEX</t>
  </si>
  <si>
    <t>ICA</t>
  </si>
  <si>
    <t>11-06</t>
  </si>
  <si>
    <t>DISEÑO DE MUEBLES</t>
  </si>
  <si>
    <t>SALUD Y SEGURIDAD OCUPACIONAL II</t>
  </si>
  <si>
    <t>TALLER DE MADERAS II</t>
  </si>
  <si>
    <t>EMPRENDERISMO EN MADERAS</t>
  </si>
  <si>
    <t>COACHING EMPRES-ORGANIZA DE NEG MUEBLES</t>
  </si>
  <si>
    <t>ARMONÍA Y CONTRAPUNTO-HISTORIA DEL ARTE</t>
  </si>
  <si>
    <t>PRÁCTICA INSTRUMENTAL Y PIANO</t>
  </si>
  <si>
    <t>COACHING EMPRES-ORGANIZA DE NEGOCIOS MUSIC</t>
  </si>
  <si>
    <t>BIOQUÍMICA</t>
  </si>
  <si>
    <t>DIBUJO TECNICO II</t>
  </si>
  <si>
    <t>UNDECIMO 6</t>
  </si>
  <si>
    <t>CIENCIAS DE LA SALUD ASISTENCIAL</t>
  </si>
  <si>
    <t>MANEJO DE RECURSOS AUDIOVISUALES</t>
  </si>
  <si>
    <t>S
A
L
U
D</t>
  </si>
  <si>
    <t>IND</t>
  </si>
  <si>
    <t>DM</t>
  </si>
  <si>
    <t>SSO</t>
  </si>
  <si>
    <t>TAM</t>
  </si>
  <si>
    <t>EM</t>
  </si>
  <si>
    <t>CMU</t>
  </si>
  <si>
    <t>PEM</t>
  </si>
  <si>
    <t>ARM</t>
  </si>
  <si>
    <t>SOL</t>
  </si>
  <si>
    <t>PIP</t>
  </si>
  <si>
    <t>ENM</t>
  </si>
  <si>
    <t>BIO</t>
  </si>
  <si>
    <t>BQU</t>
  </si>
  <si>
    <t>ALVAREZ GARCIA SAMUEL ALEXANDER</t>
  </si>
  <si>
    <t>FONTECHA HERREÑO JUAN CAMILO</t>
  </si>
  <si>
    <t>ECO</t>
  </si>
  <si>
    <t>CEN</t>
  </si>
  <si>
    <t>ceo</t>
  </si>
  <si>
    <t>0.7</t>
  </si>
  <si>
    <t>MET</t>
  </si>
  <si>
    <t>DIB</t>
  </si>
  <si>
    <t>TAL</t>
  </si>
  <si>
    <t>ELE</t>
  </si>
  <si>
    <t>DEL</t>
  </si>
  <si>
    <t>TAE</t>
  </si>
  <si>
    <t>RENDIMIENTO ACADEMICO GRADO UNDÉCIMO PRIMER PERIODO 2024</t>
  </si>
  <si>
    <t>EDUCACIÓN ARTÍSTICA</t>
  </si>
  <si>
    <t>TECNOLOGÍA E INFORMÁTICA</t>
  </si>
  <si>
    <t>Fecha de Impresión 2024-04-07</t>
  </si>
  <si>
    <t xml:space="preserve">IDIOMAS </t>
  </si>
  <si>
    <t>RESUMEN DE EVALUACIÓN POR PERIODO - 2024</t>
  </si>
  <si>
    <t>ALBA VELOSA NICOLAS SANTIAGO</t>
  </si>
  <si>
    <t>AMAYA LOPEZ ANDRES FELIPE</t>
  </si>
  <si>
    <t>ANTOLINEZ RUIZ JOHAN FELIPE</t>
  </si>
  <si>
    <t>AREVALO ROMERO PAULA SOFIA</t>
  </si>
  <si>
    <t>BARRERA GONZALEZ SARA VALENTINA</t>
  </si>
  <si>
    <t>BEJARANO VARGAS SARA ISABELLA</t>
  </si>
  <si>
    <t>CAMACHO MURILLO DANIEL ESTIVEN</t>
  </si>
  <si>
    <t>CARDENAS MUÑOZ JUAN DAVID</t>
  </si>
  <si>
    <t>CASTRO OSPINA ANA SOFIA</t>
  </si>
  <si>
    <t>CATIVE PALACIOS DEIVER YULIAN</t>
  </si>
  <si>
    <t>CIFUENTES CASTRO DANNA VALERIA</t>
  </si>
  <si>
    <t>FLOREZ GUTIERREZ CRISTIAN CAMILO</t>
  </si>
  <si>
    <t>FLORIANO TORRES GABRIEL ALEJANDRO</t>
  </si>
  <si>
    <t>GONZALEZ GACHA JUAN STEVAN</t>
  </si>
  <si>
    <t>HUERTAS APONTE JOUSTHYN ALEJANDRO</t>
  </si>
  <si>
    <t>LASSO GIL JAIR SANTIAGO</t>
  </si>
  <si>
    <t>MARTINEZ MORENO JOHAN STITH</t>
  </si>
  <si>
    <t>MARTINEZ TORRES DUVAN ARLEY</t>
  </si>
  <si>
    <t>MEDINA ANGEL FRANKLIN CAMILO</t>
  </si>
  <si>
    <t>MEDINA HUERTAS SHAIRA SOFIA</t>
  </si>
  <si>
    <t>MONTERO ANGULO GAEL ARTURO</t>
  </si>
  <si>
    <t>RODRIGUEZ MANCILLA ANDRES SEBASTIAN</t>
  </si>
  <si>
    <t>ROJAS OSORIO DAVID LEONARDO</t>
  </si>
  <si>
    <t>ROJAS TORRES SARA MICHELL</t>
  </si>
  <si>
    <t>RUBIO BERMUDEZ SAMUEL JESUS</t>
  </si>
  <si>
    <t>SALAMANCA RIVERA VALERIA</t>
  </si>
  <si>
    <t>SANCHEZ MURCIA NIKOLL GABRIELA</t>
  </si>
  <si>
    <t>SANCHEZ PARRA SARA SHOPIA</t>
  </si>
  <si>
    <t>SARAY VARGAS BRISSA EMILY</t>
  </si>
  <si>
    <t>SOSA GAMBOA ASTRID VALERIA</t>
  </si>
  <si>
    <t>URICOECHEA TORRES KAROL MARIANA</t>
  </si>
  <si>
    <t>VARELA GORDILLO SAMUEL ALEJANDRO</t>
  </si>
  <si>
    <t>VARGAS MORENO CAMILO</t>
  </si>
  <si>
    <t>VERGARA PEREZ SARA VALENTINA</t>
  </si>
  <si>
    <t>ZAMBRANO AMAYA SAMUEL FELIPE</t>
  </si>
  <si>
    <t>ACHURY CAMARGO JADER NICOLAS</t>
  </si>
  <si>
    <t>ACOSTA RINCON ANGI CAROLINA</t>
  </si>
  <si>
    <t>AMAYA GONZALEZ VALERIA MAYERLI</t>
  </si>
  <si>
    <t>APONTE FLOREZ SEBASTIAN FELIPE</t>
  </si>
  <si>
    <t>ARIAS GONZALEZ LEONEL EDUARDO</t>
  </si>
  <si>
    <t>BERNAL GONZALEZ DANIEL SANTIAGO</t>
  </si>
  <si>
    <t>BERNAL RINCON RONALD YESITH</t>
  </si>
  <si>
    <t>CARDENAL PLAZAS YENDY LEANDRA</t>
  </si>
  <si>
    <t>CHISINO TORRES SARA NICOLL</t>
  </si>
  <si>
    <t>CONTRERAS BARON ANDRES SEBASTIAN</t>
  </si>
  <si>
    <t>CORREDOR PARADA SEBASTIAN FELIPE</t>
  </si>
  <si>
    <t>FARFAN FLOREZ JORGE SEBASTIAN</t>
  </si>
  <si>
    <t>FUNEME SIERVO ISABELLA</t>
  </si>
  <si>
    <t>GIL CHIVATA KAREN SOFIA</t>
  </si>
  <si>
    <t>GUEVARA ROJAS JULIAN ANDRES</t>
  </si>
  <si>
    <t>MARTINEZ VELANDIA MARIA VALENTINA</t>
  </si>
  <si>
    <t>MOLINA GONZALEZ HENRY SANTIAGO</t>
  </si>
  <si>
    <t>NOVA BAUTISTA LAURA GABRIELA</t>
  </si>
  <si>
    <t>PALACIOS SUAREZ ANA ZULAIDY</t>
  </si>
  <si>
    <t>PARRA TIBANA ANDREA KATERINE</t>
  </si>
  <si>
    <t>PEDRAZA LOPEZ LAURA CAMILA</t>
  </si>
  <si>
    <t>PEREZ RUEDA JULIAN DAVID</t>
  </si>
  <si>
    <t>RAMIREZ LOPEZ ALEJANDRO ESTEBAN</t>
  </si>
  <si>
    <t>RATIVA MONTAÑA DAIRA STEFANIA</t>
  </si>
  <si>
    <t>1.5</t>
  </si>
  <si>
    <t>RODRIGUEZ RINCON MARIA JOSE</t>
  </si>
  <si>
    <t>ROJAS HUERTAS XIMENA</t>
  </si>
  <si>
    <t>SALAMANCA GUERRERO JUAN STEBAN</t>
  </si>
  <si>
    <t>SANCHEZ MONTOYA CHANOL DANIELA</t>
  </si>
  <si>
    <t>SANCHEZ ROJAS HAROLD STIVEN</t>
  </si>
  <si>
    <t>SOTELO COMBITA NICOLLE GERALDYNE</t>
  </si>
  <si>
    <t>SUAREZ VARGAS ANGEL KALED</t>
  </si>
  <si>
    <t>SUAREZ VARGAS TALIANA ANDREA</t>
  </si>
  <si>
    <t>USTARIZ RIAÑO CARMEN LICETH</t>
  </si>
  <si>
    <t>VALBUENA GIL NIKOLAS SANTIAGO</t>
  </si>
  <si>
    <t>VARGAS SUAREZ LISETH DANIELA</t>
  </si>
  <si>
    <t>VEGA JOYA ABRAHAM SANTIAGO</t>
  </si>
  <si>
    <t>ACERO GUIO VALERY GISSELL</t>
  </si>
  <si>
    <t>ALMANZA PAEZ SEBASTIAN ELIUD</t>
  </si>
  <si>
    <t>ARCOS MORENO JESUS ESTEBAN</t>
  </si>
  <si>
    <t>BARRETO TOCARRUNCHO DAVID SANIAGO</t>
  </si>
  <si>
    <t>BORDA PENAGOS DYLAND ALEJANDRO</t>
  </si>
  <si>
    <t>BRAVO GONZALEZ BRIAN ESTEBAN</t>
  </si>
  <si>
    <t>BUITRAGO PIRA EMANUEL DAVID</t>
  </si>
  <si>
    <t>BUSTAMANTE PIEDRAHITA FREDY ESTEBAN</t>
  </si>
  <si>
    <t>CAMPOS QUINTERO DYLAN SMITH</t>
  </si>
  <si>
    <t>CARDENAS PALACIOS JULIAN ESNEIDER</t>
  </si>
  <si>
    <t>CASALLAS OLIVEROS MARIA FERNANDA</t>
  </si>
  <si>
    <t>CASTILLA ATEHORTUA SANTIAGO</t>
  </si>
  <si>
    <t>CUERVO GOMEZ ANGELA VALERIA</t>
  </si>
  <si>
    <t>DIAZ MARTINEZ DAYAN SNEYDER</t>
  </si>
  <si>
    <t>DIAZ RUIZ ELKIN ANDREY</t>
  </si>
  <si>
    <t>FERNANDEZ DEL RIO JUAN SEBASTIAN</t>
  </si>
  <si>
    <t>GONZALEZ HERRERA DANIEL SANTIAGO</t>
  </si>
  <si>
    <t>GONZALEZ LUNA KEVIN ZAMIR</t>
  </si>
  <si>
    <t>GONZALEZ RIVERA DANIEL DUVAN</t>
  </si>
  <si>
    <t>GUEVARA MAYORGA TANIA YISEL</t>
  </si>
  <si>
    <t>GUTIERREZ ECHAVARRIA ISABEL SOFIA</t>
  </si>
  <si>
    <t>HERRERA GARCIA ASTRID</t>
  </si>
  <si>
    <t>IBAÑEZ NEIRA JUAN ESTEBAN</t>
  </si>
  <si>
    <t>LONDOÑO AGUDELO LIDERMAN</t>
  </si>
  <si>
    <t>MARCANO ACOSTA ARBELYS KAMILA</t>
  </si>
  <si>
    <t>MARTINEZ CARDENAS LAURA VANESA</t>
  </si>
  <si>
    <t>MORALES BARRAGAN DIEGO ALEJANDRO</t>
  </si>
  <si>
    <t>NEVA URBANO FABIAN ANDRES</t>
  </si>
  <si>
    <t>NOPE NIÑO GINA CATALINA</t>
  </si>
  <si>
    <t>PAZ VIVAS LUIS ANGEL</t>
  </si>
  <si>
    <t>REYES QUIROGA YISSEL MARIANA</t>
  </si>
  <si>
    <t>RODRIGUEZ TORRES JUDITH SOFIA</t>
  </si>
  <si>
    <t>SOLANO RODRIGUEZ APRIL SOLEYNI</t>
  </si>
  <si>
    <t>SUESCA URBANO DILAN ESTEVAN</t>
  </si>
  <si>
    <t>TIQUE MOLINA MICHELL TATIANA</t>
  </si>
  <si>
    <t>VALERO CIPAMOCHA GABRIEL FRANCISCO</t>
  </si>
  <si>
    <t>BECERRA MOLINA LAURA XIMENA</t>
  </si>
  <si>
    <t>CASALLAS FONSECA JHONATAN CAMILO</t>
  </si>
  <si>
    <t>ESPINOSA OCHOA CAMILO ALEJANDRO</t>
  </si>
  <si>
    <t>FONSECA NUNSABA JESUS ESTIVEN</t>
  </si>
  <si>
    <t>FONSECA QUIROGA BRENDA VALENTINA</t>
  </si>
  <si>
    <t>GAMA PORTILLA TIFFANY YARETZY</t>
  </si>
  <si>
    <t>GOMEZ SANCHEZ KIMBERLY GUADALUPE</t>
  </si>
  <si>
    <t>GONZALEZ ALMANZA JOSBAN DAVID</t>
  </si>
  <si>
    <t>GUERRERO SUAREZ MARLON NICOLAS</t>
  </si>
  <si>
    <t>HUERTAS CARDENAS ANNY SAMANTHA</t>
  </si>
  <si>
    <t>INFANTE BERNAL MARIANA VALENTINA</t>
  </si>
  <si>
    <t>LADINO GARCIA SALMA TATIANA</t>
  </si>
  <si>
    <t>MALAGON MATEUS BRIGETH VALENTINA</t>
  </si>
  <si>
    <t>MARTINEZ SANDOVAL KEVIN ALEXANDER</t>
  </si>
  <si>
    <t>MEJIA VELOZA ERIK ESTIVEN</t>
  </si>
  <si>
    <t>MOLINA DAZA OSCAR MAURICIO</t>
  </si>
  <si>
    <t>MORENO NIÑO SAMUEL ARMANDO</t>
  </si>
  <si>
    <t>MOZO ACOSTA JONATHAN DAVID</t>
  </si>
  <si>
    <t>NIÑO VEGA JHOAN FELIPE</t>
  </si>
  <si>
    <t>PEDRAZA VILLAGRAN LEIDY DANIELA</t>
  </si>
  <si>
    <t>PINEDA MUÑOZ PAULA ANDREA</t>
  </si>
  <si>
    <t>QUINTERO RAMIREZ SAMUEL ESTEBAN</t>
  </si>
  <si>
    <t>RINCON PARDO NICOLE VANESA</t>
  </si>
  <si>
    <t>ROJAS RODRIGUEZ GABRIELA VALENTINA</t>
  </si>
  <si>
    <t>RUIZ ORTIZ TANIA CATALINA</t>
  </si>
  <si>
    <t>SANTIAGO GAMA JOHAN FERNANDO</t>
  </si>
  <si>
    <t>SUAREZ HEREDIA LEIDY XIMENA</t>
  </si>
  <si>
    <t>SUAREZ MOLANO JUAN JOSE</t>
  </si>
  <si>
    <t>TORRES GAVIRIA KEYLER ZAHIR</t>
  </si>
  <si>
    <t>TOVAR CHACOA KLEIVERLIN ISABEL</t>
  </si>
  <si>
    <t>VARGAS MOLINA DANIEL FELIPE</t>
  </si>
  <si>
    <t>WALTEROS ANGARITA CAROL VALERIA</t>
  </si>
  <si>
    <t>ARIAS FAJARDO ALISON DAYAN</t>
  </si>
  <si>
    <t>BENAVIDES ORTEGA SARA CAMILA</t>
  </si>
  <si>
    <t>BOHORQUEZ SUSPES SAMUEL FELIPE</t>
  </si>
  <si>
    <t>CHACON VARGAS JUAN DAVID</t>
  </si>
  <si>
    <t>CLARA OCHOA KIANA VICTORIA</t>
  </si>
  <si>
    <t>CORREDOR GUAILEMA SAHIRY SHANTALL</t>
  </si>
  <si>
    <t>DURAN AGUDELO SOFIA ALEJANDRA</t>
  </si>
  <si>
    <t>ESCOBAR AYALA DAVID ALEJANDRO</t>
  </si>
  <si>
    <t>ESPIDEL MONTENEGRO VICTOR CESAR</t>
  </si>
  <si>
    <t>FLORIANO AVELLO SAMUEL ESTEBAN</t>
  </si>
  <si>
    <t>GIL MESA ANGEL EMMANUEL</t>
  </si>
  <si>
    <t>GIL MORALES JUAN FELIPE</t>
  </si>
  <si>
    <t>HERNANDEZ CASTRO DANIEL FELIPE</t>
  </si>
  <si>
    <t>JUNCO GAMEZ GABRIEL STIVEN</t>
  </si>
  <si>
    <t>LOPEZ RINCON MICHEL VANESSA</t>
  </si>
  <si>
    <t>MARIN MEDINA PAULA SOFIA</t>
  </si>
  <si>
    <t>MIGUEZ CAMARGO DANIEL ANDRES</t>
  </si>
  <si>
    <t>MORENO AVILA JUAN MANUEL</t>
  </si>
  <si>
    <t>MORENO RODRIGUEZ JHON ERICK</t>
  </si>
  <si>
    <t>PAEZ SOLER ELIAN SANTIAGO</t>
  </si>
  <si>
    <t>PIMIENTO MUÑOZ MARIA ALEJANDRA</t>
  </si>
  <si>
    <t>PINEDA MAYORGA DANIEL SANTIAGO</t>
  </si>
  <si>
    <t>PUENTES RUIZ JULIAN DAVID</t>
  </si>
  <si>
    <t>RATIVA GONZALEZ ERICK DAMIAN</t>
  </si>
  <si>
    <t>REYES ROBLES ANNIE GABRIELA</t>
  </si>
  <si>
    <t>RIVERA SUAREZ LUISA FERNANDA</t>
  </si>
  <si>
    <t>SANCHEZ HERNANDEZ DAPNE KATERYN</t>
  </si>
  <si>
    <t>SOLER VARGAS GUSTAVO ADRIAN</t>
  </si>
  <si>
    <t>SOSA GONZALEZ DORIAN FARID</t>
  </si>
  <si>
    <t>SUCRE SALAZAR MARIANGEL VICTORIA</t>
  </si>
  <si>
    <t>TRUJILLO VARELA LAURE ISABELLA</t>
  </si>
  <si>
    <t>VALBUENA GAITAN SAMUEL SCHNEIDER</t>
  </si>
  <si>
    <t>VILLAMIL TOVAR NICOLAS ALEJANDRO</t>
  </si>
  <si>
    <t>YUSTRES PERDOMO SHANNEL VALERIA</t>
  </si>
  <si>
    <t>ALVARADO PERDOMO YEIDIMAR ANTONIETA</t>
  </si>
  <si>
    <t>AVILA CHACON MARIANA SOFIA</t>
  </si>
  <si>
    <t>BENAVIDES ROBERTO HARRISSON ESTEBAN</t>
  </si>
  <si>
    <t>BUSTAMANTE RUIZ DAVID SANTIAGO</t>
  </si>
  <si>
    <t>CALIXTO URIAN KAROLL MARIANA</t>
  </si>
  <si>
    <t>CARDENAS GAMEZ SAMMY ALEJANDRA</t>
  </si>
  <si>
    <t>CARDENAS GONZALEZ DIEGO ALEJANDRO</t>
  </si>
  <si>
    <t>CASTRO GUTIERREZ SAMUEL VICENTE</t>
  </si>
  <si>
    <t>ESPINOSA FUQUENE NICOLAS SLEITHER</t>
  </si>
  <si>
    <t>FUENTES CORTES MAURICIO ANDRES</t>
  </si>
  <si>
    <t>GARCIA ROZO JOHAN NICOLAS</t>
  </si>
  <si>
    <t>GOMEZ CAMERO JEREMY ALEKSEY</t>
  </si>
  <si>
    <t>GUERRERO AGUIRRE JUAN DIEGO</t>
  </si>
  <si>
    <t>HURTADO ARIAS SARA MILENA</t>
  </si>
  <si>
    <t>INFANTE BUITRAGO HEIDY ZULEY</t>
  </si>
  <si>
    <t>JIMENEZ RODRIGUEZ EVELYN DAYANA</t>
  </si>
  <si>
    <t>LAVERDE AVENDAÑO BRAYAN ALEJANDRO</t>
  </si>
  <si>
    <t>LOPEZ MUÑOZ CHRISTOPHER FERNANDO</t>
  </si>
  <si>
    <t>MADRID PERICO ISABELLA VALENTINA</t>
  </si>
  <si>
    <t>MARTINEZ SUAREZ SAMUEL ALEJANDRO</t>
  </si>
  <si>
    <t>MEJIA MONROY MARLON ANDRES</t>
  </si>
  <si>
    <t>MORALES MUNEVAR MAURICIO JAVIER</t>
  </si>
  <si>
    <t>PARADA ZIPA DAVID ESTEBAN</t>
  </si>
  <si>
    <t>PEÑA RAMOS SARA SOFIA</t>
  </si>
  <si>
    <t>PINEDA GARCIA MIGUEL ANGEL</t>
  </si>
  <si>
    <t>PINZON BORDA JEYKON STEEWAR</t>
  </si>
  <si>
    <t>PRIETO NIÑO JOHAN ESTEBEN</t>
  </si>
  <si>
    <t>REYES RAQUIRA JUAN DIEGO</t>
  </si>
  <si>
    <t>RODRIGUEZ ZAPATA SARA SOFIA</t>
  </si>
  <si>
    <t>SUAREZ SUAREZ YOLY PAOLA</t>
  </si>
  <si>
    <t>SUESCA SANCHEZ DANIEL SANTIAGO</t>
  </si>
  <si>
    <t>TORRES ARENAS KAREN MICHEL</t>
  </si>
  <si>
    <t>AMARIS TOCARRUNCHO JUAN ESTEBAN</t>
  </si>
  <si>
    <t>BAYONA MORALES DANA VALERIA</t>
  </si>
  <si>
    <t>BLANCO VIVAS JUSBEGLY NICOLL</t>
  </si>
  <si>
    <t>CAMARGO PALACIO JOHAN SNEIDER</t>
  </si>
  <si>
    <t>FONSECA MONGUI KEVIN SANTIAGO</t>
  </si>
  <si>
    <t>GARCIA ARGUELLES KAROLINE</t>
  </si>
  <si>
    <t>GONZALEZ CHORASMO FABIAN ALEJANDRO</t>
  </si>
  <si>
    <t>HUERTAS OROZCO ANGEL DAVID</t>
  </si>
  <si>
    <t>MORENO MALDONADO DANNA SOFIA</t>
  </si>
  <si>
    <t>MORENO SUAREZ DEISY JULIETH</t>
  </si>
  <si>
    <t>MURILLO SILVA JHORMAN FABIAN</t>
  </si>
  <si>
    <t>NARANJO VILLAMIL JORGE EDUARDO</t>
  </si>
  <si>
    <t>PLAZAS CASTIBLANCO MARLON DAVID</t>
  </si>
  <si>
    <t>REYES CARREÑO LAURA VALENTINA</t>
  </si>
  <si>
    <t>RODRIGUEZ QUIMBAY DIEGO ALEXANDER</t>
  </si>
  <si>
    <t>ROJAS VARGAS NASHLY SARAY</t>
  </si>
  <si>
    <t>SIERRA AVILA CRISTOPHER ARON</t>
  </si>
  <si>
    <t>SUAREZ JIMENEZ JUAN PABLO</t>
  </si>
  <si>
    <t>VALDERRAMA TORRES DAVID ALEJANDRO</t>
  </si>
  <si>
    <t>VARGAS MORALES EMELY KATERIN</t>
  </si>
  <si>
    <t>VELASQUEZ NIETO KARIN TATIANA</t>
  </si>
  <si>
    <t>VILLARREAL MOLINA ALEX GABRIEL</t>
  </si>
  <si>
    <t>AVILA MARTINEZ MATHIAS</t>
  </si>
  <si>
    <t>BARBOSA OSPINA ANA CATALINA</t>
  </si>
  <si>
    <t>BULLA LOZANO SERGIO ESTEBAN</t>
  </si>
  <si>
    <t>CARDENAS GARCIA ANDRES FELIPE</t>
  </si>
  <si>
    <t>CIPAMOCHA GUIO JUAN CAMILO</t>
  </si>
  <si>
    <t>CONTRERAS VELASCO WILLIAM ANDRES</t>
  </si>
  <si>
    <t>GALAVIS RAMIREZ NEILY SOFIA</t>
  </si>
  <si>
    <t>GARCIA RODRIGUEZ JOHANN SEBASTIAN</t>
  </si>
  <si>
    <t>GARZON GOMEZ JULIAN CAMILO</t>
  </si>
  <si>
    <t>GONZALEZ ECHEVERRIA JUAN PABLO</t>
  </si>
  <si>
    <t>HERNANDEZ BULLA ANGEL THOMAS</t>
  </si>
  <si>
    <r>
      <t>LEIVA GUZMAN DAVID ALEXANDER</t>
    </r>
    <r>
      <rPr>
        <sz val="7"/>
        <color rgb="FF000000"/>
        <rFont val="Arial"/>
        <family val="2"/>
      </rPr>
      <t> (Retirado)</t>
    </r>
  </si>
  <si>
    <t>LOPEZ AVIMARA JENNIFER NAOMI</t>
  </si>
  <si>
    <t>LUNA GARCIA JUAN SEBASTIAN</t>
  </si>
  <si>
    <t>MEDINA JIMENEZ ANDRES FELIPE</t>
  </si>
  <si>
    <t>MERCHAN HERNANDEZ EDWARD ALEJANDRO</t>
  </si>
  <si>
    <t>MOLINA GUAYACUNDO SHARITH KATHERIN</t>
  </si>
  <si>
    <t>NIETO GOMEZ LUIS JOSE</t>
  </si>
  <si>
    <t>PANQUEVA MUÑOZ MANOLO</t>
  </si>
  <si>
    <t>PEREZ BOHORQUEZ SHARITH ANDREA</t>
  </si>
  <si>
    <t>PLAZAS MOLINA JULIAN FELIPE</t>
  </si>
  <si>
    <t>PULIDO BARON CRISTIAN ALEJANDRO</t>
  </si>
  <si>
    <t>RIVERA QUINTERO PAULA VANESA</t>
  </si>
  <si>
    <t>RODRIGUEZ MOLINA JOHAN FERNANDO</t>
  </si>
  <si>
    <t>RODRIGUEZ MONROY IVAN LEONARDO</t>
  </si>
  <si>
    <t>ROMERO GARCIA CRISTIAN GREGORIO</t>
  </si>
  <si>
    <r>
      <t>RUEDA BUSTOS SANTIAGO</t>
    </r>
    <r>
      <rPr>
        <sz val="7"/>
        <color rgb="FF000000"/>
        <rFont val="Arial"/>
        <family val="2"/>
      </rPr>
      <t> (Retirado)</t>
    </r>
  </si>
  <si>
    <t>RUIZ VARGAS ISABELLA</t>
  </si>
  <si>
    <t>SAMACA QUEMBA CESAR MAURICIO</t>
  </si>
  <si>
    <t>SANABRIA MOLANO SEBASTIAN FELIPE</t>
  </si>
  <si>
    <t>SILVA URBANO YISED VIVIANA</t>
  </si>
  <si>
    <t>SUAREZ CUADROS CHRISTIAN ESTEBAN</t>
  </si>
  <si>
    <t>SUAREZ PAEZ EDIXON FERNEY</t>
  </si>
  <si>
    <t>VANEGAS FONSECA JHOAN EMANUEL</t>
  </si>
  <si>
    <t>VARGAS SARMIENTO DAVID SANTIAGO</t>
  </si>
  <si>
    <t xml:space="preserve">ASIGNATURA CON MENOR PERDIDA </t>
  </si>
  <si>
    <t>RENDIMIENTO ACADEMICO GRADO NOVENO PRIMER PERIODO 2024</t>
  </si>
  <si>
    <t>Ciencias de la Salud Administrativa - Salud y seguridad en el trabajo</t>
  </si>
  <si>
    <t>DESARROLLO HAB, DE HABLA, ESCUCHA, LEC, ESCRI,EN INGLÉS</t>
  </si>
  <si>
    <t>OP, EDUCACIÓN MUSICAL</t>
  </si>
  <si>
    <t>GRAMATICA SOLFEO Y ED, VOCAL</t>
  </si>
  <si>
    <t>OP, EDUCACIÓN INDUSTRIAL</t>
  </si>
  <si>
    <t>OP, CIENCIAS NATURALES Y MEDIO AMBIENTE</t>
  </si>
  <si>
    <t>OP, TRANSFORMACIÓN DE LA MADERA</t>
  </si>
  <si>
    <t>OP, EDUCACIÓN COMERCIAL</t>
  </si>
  <si>
    <t>TEC, OFICINA, DIGI Y REDACCIÓN</t>
  </si>
  <si>
    <t>CIENCIAS DE LA SALUD ADMINITRATIVA
SALUD Y SEGURIDAD EN EL TRABAJO</t>
  </si>
  <si>
    <t>DHE</t>
  </si>
  <si>
    <t>ACUÑA PUIN JUAN EDUARDO</t>
  </si>
  <si>
    <t>AVILA DURAN DILAN ALEXIS</t>
  </si>
  <si>
    <t>BELLON ARCHILA JOAN ESTEBAN</t>
  </si>
  <si>
    <t>BOHORQUEZ MAYORDOMO CARLOS FELIPE</t>
  </si>
  <si>
    <t>BRAND CASTRO LAURA DAYANA</t>
  </si>
  <si>
    <t>BUITRAGO HERNANDEZ ANDRES FELIPE</t>
  </si>
  <si>
    <t>BUITRAGO HIGUERA HAROLD STIVEN</t>
  </si>
  <si>
    <t>CABALLERO CALDERON BLEIDY TALIANA</t>
  </si>
  <si>
    <t>CASTAÑO CASTAÑEDA CAREN DAYANA</t>
  </si>
  <si>
    <r>
      <t>CERRADA DIAZ MARIELI LORIET</t>
    </r>
    <r>
      <rPr>
        <sz val="7"/>
        <color rgb="FF000000"/>
        <rFont val="Arial"/>
        <family val="2"/>
      </rPr>
      <t> (Retirado)</t>
    </r>
  </si>
  <si>
    <t>FONTECHA OSORIO JULIAN DAVID</t>
  </si>
  <si>
    <t>GACHA GONZALEZ BRANDON DAVID</t>
  </si>
  <si>
    <t>GONZALEZ DUITAMA ESTEBAN</t>
  </si>
  <si>
    <t>GUERRERO RIOS LIZETH TATIANA</t>
  </si>
  <si>
    <t>MORENO MARTINEZ LAURA CAMILA</t>
  </si>
  <si>
    <t>NAVARRO VEGA MICHAEL SANTIAGO</t>
  </si>
  <si>
    <t>PABON ANGEL DANIEL SANTIAGO</t>
  </si>
  <si>
    <t>PACHECO BAUTISTA SARA GABRIELA</t>
  </si>
  <si>
    <t>1.1</t>
  </si>
  <si>
    <t>QUIROGA TIPAZOCA BRAYAN ESTIVEN</t>
  </si>
  <si>
    <t>RATIVA GONZALEZ DEIVID ALEXANDER</t>
  </si>
  <si>
    <t>ROJAS CARDENAS SEBASTIAN FELIPE</t>
  </si>
  <si>
    <t>TORRES NIÑO CAROL NATALIA</t>
  </si>
  <si>
    <t>AVILA VELANDIA EIMER JULIAN</t>
  </si>
  <si>
    <t>BELTRAN NIÑO LAURA SOFIA</t>
  </si>
  <si>
    <t>CARO RINCON JUAN SEBASTIAN</t>
  </si>
  <si>
    <t>DIAZ RUIZ KEVIN JAVIER</t>
  </si>
  <si>
    <t>FONSECA GONZALEZ CRISTIAN SANTIAGO</t>
  </si>
  <si>
    <t>FONSECA MOYANO YINA MARCELA</t>
  </si>
  <si>
    <t>GAMEZ PINEDA NICOLAS ANDREY</t>
  </si>
  <si>
    <t>GAVIRIA MUÑOZ LUZ ESTHER</t>
  </si>
  <si>
    <t>GOMEZ ARBELAEZ ANDREA STEPHANY</t>
  </si>
  <si>
    <t>GOMEZ ROJAS DANIEL ALEJANDRO</t>
  </si>
  <si>
    <t>GONZALEZ RATIVA ADRIAN FERNANDO</t>
  </si>
  <si>
    <r>
      <t>GRANADOS ROZO MANUEL ESTEBAN</t>
    </r>
    <r>
      <rPr>
        <sz val="7"/>
        <color rgb="FF000000"/>
        <rFont val="Arial"/>
        <family val="2"/>
      </rPr>
      <t> (Retirado)</t>
    </r>
  </si>
  <si>
    <t>GUTIERREZ HURTADO JHONIER ALEJANDRO</t>
  </si>
  <si>
    <t>LADINO CEPEDA SAMUEL</t>
  </si>
  <si>
    <t>LARA FLOREZ ANDERSON FABIAN</t>
  </si>
  <si>
    <t>MALAGON CORREA DULCE MARIANA</t>
  </si>
  <si>
    <t>MARTINEZ PITA HELENA VALENTINA</t>
  </si>
  <si>
    <t>MARTINEZ SANTANA ANGEL STIVEN</t>
  </si>
  <si>
    <t>MEDINA JIMENEZ SEBASTIAN</t>
  </si>
  <si>
    <t>MONTALVO PINILLA JUAN MANUEL</t>
  </si>
  <si>
    <t>NAVARRO ARROYAVE DIEGO ALEJANDRO</t>
  </si>
  <si>
    <t>PARRA CARO JOHAN FERNEY</t>
  </si>
  <si>
    <t>PATIÑO RODRIGUEZ RICHARD ANDRES</t>
  </si>
  <si>
    <r>
      <t>QUINTERO DIAZ JEFFERSON STEVEN</t>
    </r>
    <r>
      <rPr>
        <sz val="7"/>
        <color rgb="FF000000"/>
        <rFont val="Arial"/>
        <family val="2"/>
      </rPr>
      <t> (Retirado)</t>
    </r>
  </si>
  <si>
    <t>RAMIREZ LOPEZ NICKOLLE MARIANA</t>
  </si>
  <si>
    <t>RODRIGUEZ AVENDAÑO JUAN DAVID</t>
  </si>
  <si>
    <t>RODRIGUEZ GONZALEZ JULIANA SOFIA</t>
  </si>
  <si>
    <t>RODRIGUEZ LEGUIZAMON KEVIN SANTIAGO</t>
  </si>
  <si>
    <t>RODRIGUEZ RODRIGUEZ EILEEN XIMENA</t>
  </si>
  <si>
    <t>ROJAS CONTRERAS YULIETH VIVIANA</t>
  </si>
  <si>
    <t>SIERRA GUATIBONZA NICOLAS SANTIAGO</t>
  </si>
  <si>
    <t>SOLER CARREÑO SERGIO DAVID</t>
  </si>
  <si>
    <t>SUAREZ PARRA ELIANA MARCELA</t>
  </si>
  <si>
    <t>TOVAR GUERRA DAINI LUZ</t>
  </si>
  <si>
    <t>VELASCO PULIDO NAILEN KARIANNY</t>
  </si>
  <si>
    <t>ALVARADO AVILA EDWAR STIVEN</t>
  </si>
  <si>
    <t>ALVARADO BOCACHICA EDWARD FELIPE</t>
  </si>
  <si>
    <t>ALVAREZ MOGOLLON CRISTIAN DAVID</t>
  </si>
  <si>
    <t>AMAYA ORTIZ CRISTIAN FELIPE</t>
  </si>
  <si>
    <t>AMAYA ORTIZ DIEGO ALEJANDRO</t>
  </si>
  <si>
    <t>AMEZQUITA GONZALEZ HENRY ESTEBAN</t>
  </si>
  <si>
    <t>AVILA FAGUA JUAN DAVID</t>
  </si>
  <si>
    <t>AVILA OSORIO ERIC SAMUEL</t>
  </si>
  <si>
    <t>AVILA PULIDO ANGY DANIELA</t>
  </si>
  <si>
    <t>BISCIONE CARRERO JESUS DANIEL</t>
  </si>
  <si>
    <t>BOLIVAR TORRES JAVIER MAURICIO</t>
  </si>
  <si>
    <t>COCA BAUTISTA KAROL DAYANA</t>
  </si>
  <si>
    <t>CORREDOR QUEVEDO SARA VALENTINA</t>
  </si>
  <si>
    <t>ESPINEL RODRIGUEZ CARLOS ANDRES</t>
  </si>
  <si>
    <t>FONSECA FLOREZ PAULA NATALIA</t>
  </si>
  <si>
    <t>FUNEME LOPEZ LAURA SOFIA</t>
  </si>
  <si>
    <t>GARCIA QUEMBA ASTRID DAYANA</t>
  </si>
  <si>
    <t>GONZALEZ BAUTISTA DANIEL ALEJANDRO</t>
  </si>
  <si>
    <t>GONZALEZ GONZALEZ ELIANA VALENTINA</t>
  </si>
  <si>
    <t>JAIME DIAZ CLISMAN RODRIGO</t>
  </si>
  <si>
    <t>LOPEZ CASTRO JOSE MIGUEL</t>
  </si>
  <si>
    <t>MALAVER RODRIGUEZ EDWIN</t>
  </si>
  <si>
    <t>MENDOZA SOSA JUAN DAVID</t>
  </si>
  <si>
    <t>MONTAÑEZ BARRERA OMAR ANDRES</t>
  </si>
  <si>
    <t>MUÑOZ FLOREZ HOLMAN JHOSEFTH</t>
  </si>
  <si>
    <t>ORTEGA DUARTE YENNER LEONARDO</t>
  </si>
  <si>
    <t>PARRA RODRIGUEZ LISETH GABRIELA</t>
  </si>
  <si>
    <t>PEREZ SEGRERA JULIO ALBERTO</t>
  </si>
  <si>
    <t>QUINTERO MESA KEVIN ARMANDO</t>
  </si>
  <si>
    <t>RAMIREZ AVILA DANIELA DEL PILAR</t>
  </si>
  <si>
    <t>REYES RAQUIRA BRANDERSON ALEXIS</t>
  </si>
  <si>
    <t>ROJAS FLOREZ JUAN DAVID</t>
  </si>
  <si>
    <t>ROJAS REYES ANDRY JULIETH</t>
  </si>
  <si>
    <t>ROMAN CARO EVELYN NATHALIA</t>
  </si>
  <si>
    <t>SOSA PUERTO KEINER ALEXIS</t>
  </si>
  <si>
    <t>SOSA QUINTERO DIANA YINET</t>
  </si>
  <si>
    <t>SUAREZ RODRIGUEZ KAREN LORENA</t>
  </si>
  <si>
    <t>VINASCO CARDENAS DANA VALENTINA</t>
  </si>
  <si>
    <t>WILCHES ANTOLINEZ JUAN DAVID</t>
  </si>
  <si>
    <t>ACEVEDO MARIÑO JULIAN EMMANUEL</t>
  </si>
  <si>
    <t>AMARANTO SARMIENTO PABLO HARLEY</t>
  </si>
  <si>
    <t>ARCOS GUTIERREZ MANUEL SANTIAGO</t>
  </si>
  <si>
    <t>ARIAS SOLER ROSBERG ANDREIY</t>
  </si>
  <si>
    <t>BARAJAS LOPEZ JUAN ESTEBAN</t>
  </si>
  <si>
    <t>BAUTISTA BARAJAS JAIDER ANDRES</t>
  </si>
  <si>
    <t>BRICEÑO TORRES MOISES</t>
  </si>
  <si>
    <t>BULLA LOZANO FREDY DAVID</t>
  </si>
  <si>
    <t>CAMPOS DAZA DAVID ALEJANDRO</t>
  </si>
  <si>
    <t>CASTAÑEDA BULLA JHON ALEJANDRO</t>
  </si>
  <si>
    <t>CASTRO BOLIVAR JOHAN SEBASTIAN</t>
  </si>
  <si>
    <t>CHAPARRO MOLINA ANDERSON SANTIAGO</t>
  </si>
  <si>
    <t>DIAZ TIBADUIZA DANIEL LEONARDO</t>
  </si>
  <si>
    <t>DOSA ORJUELA JHOJAN ESTEVAN</t>
  </si>
  <si>
    <t>ECHEVERRIA REINA DAVID SANTIAGO</t>
  </si>
  <si>
    <t>GONZALEZ CHIVATA DANNY</t>
  </si>
  <si>
    <t>GUAITA NUÑEZ DEANYELISMAR ALEJANDRA</t>
  </si>
  <si>
    <t>GUTIERREZ LOPEZ BRAYAN STIVEN</t>
  </si>
  <si>
    <t>GUTIERREZ VARGAS LUIS MIGUEL</t>
  </si>
  <si>
    <t>HORMAZA DIAZ HERNAN SMITH</t>
  </si>
  <si>
    <t>LARA FLOREZ JULIAN ESTIBEN</t>
  </si>
  <si>
    <t>MARCANO MATA GABRIESCA DEL VALLE</t>
  </si>
  <si>
    <t>MARQUEZ GUTIERREZ JULIAN ANDRES</t>
  </si>
  <si>
    <t>MEDINA HUERTAS JHONATHAN ESTIVEN</t>
  </si>
  <si>
    <t>MIRANDA ROBERTIZ THOMAS JESUS</t>
  </si>
  <si>
    <t>MORENO CORONEL ESTEBAN YESID</t>
  </si>
  <si>
    <t>PINEDA AYALA DAVID SANTIAGO</t>
  </si>
  <si>
    <t>PIRACOCA PARRA HEINER EMANUEL</t>
  </si>
  <si>
    <t>PIRACOCA PARRA RIDER SANTIAGO</t>
  </si>
  <si>
    <t>QUIROGA VARGAS DAVID ESTIVEN</t>
  </si>
  <si>
    <t>RATIVA RACHE JAMES JAIR</t>
  </si>
  <si>
    <t>RIAÑO SAMACA CRISTIAN FELIPE</t>
  </si>
  <si>
    <t>ROJAS SALAZAR JUAN MANUEL</t>
  </si>
  <si>
    <t>SOSA GONZALEZ HOLMAN ESNEYDER</t>
  </si>
  <si>
    <t>SOTELO COMBITA EDDY ALEXANDER</t>
  </si>
  <si>
    <t>SUESCA CEPEDA KEINER SANTIAGO</t>
  </si>
  <si>
    <t>SUESCA SANCHEZ JENIFER TATIANA</t>
  </si>
  <si>
    <t>TORRES SOLER DIEGO ALEJANDRO</t>
  </si>
  <si>
    <t>VANEGAS FONSECA ALEJANDRO</t>
  </si>
  <si>
    <t>ACEVEDO MEDINA DANNA GABRIELA</t>
  </si>
  <si>
    <t>ALARCON RODRIGUEZ BAIRON ANDRES</t>
  </si>
  <si>
    <t>ANTOLINEZ RUIZ DAVID ALEJANDRO</t>
  </si>
  <si>
    <t>ARCOS FARIAS ANGIE PAOLA</t>
  </si>
  <si>
    <t>AYALA WILCHES KENNY ALEJANDRO</t>
  </si>
  <si>
    <t>BILBAO VARGAS JOSE GABRIEL</t>
  </si>
  <si>
    <t>CARO SOSA JOSE SEBASTIAN</t>
  </si>
  <si>
    <t>CASALLAS OLIVEROS DANA VALERIA</t>
  </si>
  <si>
    <t>CRUZ MOLANO SARA MANUELA</t>
  </si>
  <si>
    <t>ESCOBAR LOPEZ JULIO CESAR</t>
  </si>
  <si>
    <t>ESPINEL FONSECA DIANA YERALDIN</t>
  </si>
  <si>
    <t>FLOREZ FONSECA LINA SOFIA</t>
  </si>
  <si>
    <t>GONZALEZ SUESCA MAICOL GUSTAVO</t>
  </si>
  <si>
    <t>HERNANDEZ BARAJAS ANDRY XIOMARA</t>
  </si>
  <si>
    <t>JIMENEZ VARGAS KEVIN STEBAN</t>
  </si>
  <si>
    <t>LOPEZ LOPEZ KAREN SOFIA</t>
  </si>
  <si>
    <t>LOPEZ SANABRIA LIZETH DANIELA</t>
  </si>
  <si>
    <t>LOZANO CARDENAS KEVIN ALEXANDER</t>
  </si>
  <si>
    <t>MEDINA HUERTAS LINA FERNANDA</t>
  </si>
  <si>
    <t>MIGUEZ VALENCIA LAURA SOFIA</t>
  </si>
  <si>
    <t>MORENO BELTRAN MARVELIS NASARETH</t>
  </si>
  <si>
    <t>MURCIA MONTILLA BECSY YURANI</t>
  </si>
  <si>
    <t>NARANJO VILLAMIL YENIFER ASTRID</t>
  </si>
  <si>
    <t>NIÑO TORRES DULCE ANAHY</t>
  </si>
  <si>
    <t>PARRA CARO LINETH YULIANA</t>
  </si>
  <si>
    <t>PIRA ZORRO MARIA FERNANDA</t>
  </si>
  <si>
    <t>PIRATOBA MOYANO EIMY YINNETH</t>
  </si>
  <si>
    <t>QUINTERO PARRA DANNA VALERIA</t>
  </si>
  <si>
    <t>QUINTERO SUAREZ MARIA SOFIA</t>
  </si>
  <si>
    <t>RIVERA CORREA DANIEL SANTIAGO</t>
  </si>
  <si>
    <t>RUIZ SANCHEZ CRISTIAN ALEXIS</t>
  </si>
  <si>
    <t>SAIZ RUBIO YEIMY TATIANA</t>
  </si>
  <si>
    <t>SANABRIA QUINTERO KAREN XIOMARA</t>
  </si>
  <si>
    <t>SARMIENTO TORRES ZAIDA VANESSA</t>
  </si>
  <si>
    <t>SOSA GAMBOA PAULA ANDREA</t>
  </si>
  <si>
    <t>TORRES GALINDO DAMARIZ ADRIANA</t>
  </si>
  <si>
    <t>TULCAN GALLO ALMA VALENTINA</t>
  </si>
  <si>
    <t>ACERO MUÑOZ ALLISON STEPHANIE</t>
  </si>
  <si>
    <t>ACEVEDO PEREZ ANGIE VALERIA</t>
  </si>
  <si>
    <t>ACOSTA ROJAS CRISTIAN ARMANDO</t>
  </si>
  <si>
    <t>ALMANZA PAEZ ESTHER JAVISMAR</t>
  </si>
  <si>
    <t>AMAYA MARTINEZ ZHARITH NICOLL</t>
  </si>
  <si>
    <t>ANGULO CARREÑO NELSON STIVEN</t>
  </si>
  <si>
    <t>ARIZA GONZALEZ LAURA SOFIA</t>
  </si>
  <si>
    <t>BARRIOS NOMESQUE CAROLYN DANIELA</t>
  </si>
  <si>
    <t>BLANCO CARREÑO ELIANA ESTEFANI</t>
  </si>
  <si>
    <t>CHIVATA LEON ANGELICA TATIANA</t>
  </si>
  <si>
    <t>CHIVATA LEON DANNA SOFIA</t>
  </si>
  <si>
    <t>FARACICA ECHEVERRIA KEVIN DANIEL</t>
  </si>
  <si>
    <t>FIERRO MALAVER EDWIN TOMAS</t>
  </si>
  <si>
    <r>
      <t>FLOREZ SAENZ DIEGO ALEXANDER</t>
    </r>
    <r>
      <rPr>
        <sz val="7"/>
        <color rgb="FF000000"/>
        <rFont val="Arial"/>
        <family val="2"/>
      </rPr>
      <t> (Retirado)</t>
    </r>
  </si>
  <si>
    <t>GALEANO SALAMANCA MARIAJOSE</t>
  </si>
  <si>
    <t>IBAÑEZ TOVAR INGRID CATERINE</t>
  </si>
  <si>
    <t>LOZANO LOPEZ PABLO ANDRES</t>
  </si>
  <si>
    <t>MAYORGA NIÑO JUAN SEBASTIAN</t>
  </si>
  <si>
    <t>MOLINA RODRIGUEZ LAURA SOFIA</t>
  </si>
  <si>
    <t>MORENO MUÑOZ MARTHA JULIANA</t>
  </si>
  <si>
    <t>NIÑO VEGA VALERY SHARITH</t>
  </si>
  <si>
    <t>OLIVEROS JOYA SANTIAGO ANDRES</t>
  </si>
  <si>
    <t>PARRA TIBANA IVETH DANIELA</t>
  </si>
  <si>
    <t>PEREZ CABALLERO JUAN ALEJANDRO</t>
  </si>
  <si>
    <t>POLO ARISMENDI DAVID SANTIAGO</t>
  </si>
  <si>
    <t>QUEMBA ESPITIA FABIAN FELIPE</t>
  </si>
  <si>
    <t>QUINTERO BUCURU LAURA VICTORIA</t>
  </si>
  <si>
    <t>RODRIGUEZ AVENDAÑO IVAN SANTIAGO</t>
  </si>
  <si>
    <t>RODRIGUEZ GARCIA ADRIAN SNEIDER</t>
  </si>
  <si>
    <t>RODRIGUEZ SALAMANCA DANIEL RICARDO</t>
  </si>
  <si>
    <t>RODRIGUEZ ZAPATA MIGUEL ANGEL</t>
  </si>
  <si>
    <t>ROJAS QUEMBA SAIRA SOFIA</t>
  </si>
  <si>
    <t>SALAMANCA PEREZ TANIA SHARID</t>
  </si>
  <si>
    <t>SARMIENTO CARREÑO JOAN SEBASTIAN</t>
  </si>
  <si>
    <t>SILVA DIAZ DIEGO ARMANDO</t>
  </si>
  <si>
    <t>VALERO MORENO MARIA JOSE</t>
  </si>
  <si>
    <t>VARGAS CARVAJAL HELEN SOFIA</t>
  </si>
  <si>
    <t>VELASQUEZ CANARIA GABRIEL STEVEN</t>
  </si>
  <si>
    <t>ALARCON PACHECO ESTEFANI ALEXANDRA</t>
  </si>
  <si>
    <t>ARISMENDI PARRA SORANNY JISELA</t>
  </si>
  <si>
    <t>AVELLO ACOSTA SARA SOFIA</t>
  </si>
  <si>
    <t>AVILA CUCHIVAGUE ANYELI VANESA</t>
  </si>
  <si>
    <t>BAUTISTA ANGARITA SHAROL JAZMIN MAEGAN</t>
  </si>
  <si>
    <t>BOHORQUEZ BARAJAS DANIEL SEBASTIAN</t>
  </si>
  <si>
    <t>BOHORQUEZ MONTAÑEZ CAMILA ALEJANDRA</t>
  </si>
  <si>
    <t>CABRERA CAMEJO VICTORIA VALENTINA</t>
  </si>
  <si>
    <t>CONTRERAS GUTIERREZ KAROL TATIANA</t>
  </si>
  <si>
    <t>CORTES JIMENEZ MARIA JOSE</t>
  </si>
  <si>
    <t>DUARTE MARTINEZ DANNA SOFIA</t>
  </si>
  <si>
    <t>FORERO SALINAS GRAHIAN DAVID</t>
  </si>
  <si>
    <t>0.6</t>
  </si>
  <si>
    <t>FUYA SOSA LEIDY YULIANA</t>
  </si>
  <si>
    <t>GALINDO MURILLO AURA CAMILA</t>
  </si>
  <si>
    <t>GARCIA LEON DERICK JOHANN</t>
  </si>
  <si>
    <t>GONZALEZ CUESTA ESTEFANY MARGARITA</t>
  </si>
  <si>
    <t>MANRIQUE JIMENEZ CRISTIAN ANDRES</t>
  </si>
  <si>
    <t>MEDINA JIMENEZ MARIA CAMILA</t>
  </si>
  <si>
    <r>
      <t>MEDINA SEPULVEDA SANTIAGO</t>
    </r>
    <r>
      <rPr>
        <sz val="7"/>
        <color rgb="FF000000"/>
        <rFont val="Arial"/>
        <family val="2"/>
      </rPr>
      <t> (Retirado)</t>
    </r>
  </si>
  <si>
    <t>MOLINA BERNAL LEIDY VANESA</t>
  </si>
  <si>
    <t>MORENO GARCIA WILFER JULIAN</t>
  </si>
  <si>
    <t>MORENO PEDRAZA LAURA XIMENA</t>
  </si>
  <si>
    <t>MORENO PEREZ JULIAN DANIEL</t>
  </si>
  <si>
    <t>MORENO RODRIGUEZ JULIAN DARIO</t>
  </si>
  <si>
    <t>NIÑO CAMARGO ANGIE XIMENA</t>
  </si>
  <si>
    <t>QUIROGA BORDA KATHERIN MICHEL</t>
  </si>
  <si>
    <t>QUIROGA HERNANDEZ LAURA VALENTINA</t>
  </si>
  <si>
    <t>QUIROGA MORENO SHARICK VALENTINA</t>
  </si>
  <si>
    <t>QUIROGA VARGAS MAICOL JULIAN</t>
  </si>
  <si>
    <t>RAMIREZ OSPINO DIEGO FERNANDO</t>
  </si>
  <si>
    <t>REYES GIL KAREN YULIANA</t>
  </si>
  <si>
    <t>SANDOVAL CUESTA CARLOS JAVIER</t>
  </si>
  <si>
    <t>SANTIAGO GRIJALBA FRANCY YULIETH</t>
  </si>
  <si>
    <t>VANEGAS CABEZAS DELANY CHARLOTH</t>
  </si>
  <si>
    <t>VARGAS RODRIGUEZ HILLARY SOFIA</t>
  </si>
  <si>
    <t>ACOSTA SUAREZ NICOLE STEFANNY</t>
  </si>
  <si>
    <t>ALVARADO PERDOMO LEUDIMAR ANDREINA</t>
  </si>
  <si>
    <t>ANAYA FONSECA MATEO</t>
  </si>
  <si>
    <t>BARAHONA RATIVA NIKOLL DAYANA</t>
  </si>
  <si>
    <t>CARDENAS MARIA VALENTINA</t>
  </si>
  <si>
    <t>CHIRINOS GOMEZ RHOODNEY JHOSELYNE</t>
  </si>
  <si>
    <t>FUENTES ORTEGA YULIEH PAOLA</t>
  </si>
  <si>
    <t>GIL MESA SARA VALENTINA</t>
  </si>
  <si>
    <t>GONZALEZ CARDENAS PEDRO ESTEBAN</t>
  </si>
  <si>
    <t>GONZALEZ GONZALEZ YENIFER ALEJANDRA</t>
  </si>
  <si>
    <t>GUTIERREZ SANCHEZ SAMUEL CAMILO</t>
  </si>
  <si>
    <t>GUZMAN GONZALEZ WILLIAM ESMITH</t>
  </si>
  <si>
    <t>HERNANDEZ FARFAN MIGUEL ANGEL</t>
  </si>
  <si>
    <t>LASCARRO CARRERO LIDA PAOLA</t>
  </si>
  <si>
    <t>MARTINEZ AMAYA ANGIE MICHELL</t>
  </si>
  <si>
    <t>MARTINEZ UMBA MANUEL ALEJANDRO</t>
  </si>
  <si>
    <t>MESA SANCHEZ SARA LUCIA</t>
  </si>
  <si>
    <t>MORALES OJEDA ANGEL SANTIAGO</t>
  </si>
  <si>
    <t>MORENO PEREZ CAMILO ALEJANDRO</t>
  </si>
  <si>
    <t>MORENO SERRANO SEBASTIAN</t>
  </si>
  <si>
    <t>NARANJO MAYORDOMO MANUEL ESTEBAN</t>
  </si>
  <si>
    <t>NIÑO RAMIREZ GISEL XIMENA</t>
  </si>
  <si>
    <t>ORJUELA ORJUELA YOLANDA</t>
  </si>
  <si>
    <t>PEÑA BENTACUR JEISON ANDRES</t>
  </si>
  <si>
    <t>ROBLES CIFUENTES PEDRO DANIEL</t>
  </si>
  <si>
    <t>ROJAS SUAREZ MARIA DEL VALLE</t>
  </si>
  <si>
    <t>SAIZ PIRATOBA PEIGGLY DAYANA</t>
  </si>
  <si>
    <t>SANCHEZ ABRIL JUAN ESTEBAN</t>
  </si>
  <si>
    <t>SANCHEZ SAENZ ANYELA</t>
  </si>
  <si>
    <t>SOSA AVELLO DANIEL ESTIBEN</t>
  </si>
  <si>
    <t>TORRES PEREA KEINER FABIAN</t>
  </si>
  <si>
    <t>VALERO CIPAMOCHA ANGELA MARIA</t>
  </si>
  <si>
    <t>VARGAS LOPEZ HAROLD STEVEN</t>
  </si>
  <si>
    <t>CIENCIAS NATURALES</t>
  </si>
  <si>
    <t>EDUCACIÓN FÍSICA</t>
  </si>
  <si>
    <t>11-07</t>
  </si>
  <si>
    <t>FÍSICA</t>
  </si>
  <si>
    <t>QUÍMICA</t>
  </si>
  <si>
    <t>FILOSOFÍA</t>
  </si>
  <si>
    <t>COACHING EMPRES-ORGANIZA DE NEG MADERAS</t>
  </si>
  <si>
    <t>TALLER DE RADIO</t>
  </si>
  <si>
    <t>TALLER DE VIDEO</t>
  </si>
  <si>
    <t>INVESTIGACIÓN (PROYECTO)</t>
  </si>
  <si>
    <t>COACHING EMPRES-ORGANIZA DE NEGOCIOS CM</t>
  </si>
  <si>
    <t>AREA EDUCACIÓN MUSICAL</t>
  </si>
  <si>
    <t>GESTIÓN Y EVALUACIÓN DE PROYECTO</t>
  </si>
  <si>
    <t>ANIMACIÓN II</t>
  </si>
  <si>
    <t>COACHING EMPRES-ORGANIZA DE NEGOCIOS CDIG</t>
  </si>
  <si>
    <t>TEORIA DE METALMECÁNICA II</t>
  </si>
  <si>
    <t>TALLER DE METALMECÁNICA II</t>
  </si>
  <si>
    <t>ADMINISTRACIÓN COMERCIAL</t>
  </si>
  <si>
    <t>LEGISLACIÓN LABORAL Y COMERCIAL</t>
  </si>
  <si>
    <t>ÁREA ELECTRICIDAD Y ELECTRÓNICA</t>
  </si>
  <si>
    <t>TEORIA DE ELECTRICIDAD Y ELECTRÓNICA II</t>
  </si>
  <si>
    <t>DIBUJO DE ELECTRICIDAD Y ELECTRÓNICA II</t>
  </si>
  <si>
    <t>TALLER DE ELECTRICIDAD Y ELECTRÓNICA II</t>
  </si>
  <si>
    <t>AREA INTEGRACIÓN DE CONTENIDOS DIGITALES</t>
  </si>
  <si>
    <t>AREA INGLÉS</t>
  </si>
  <si>
    <t>TALLER DE EXPRESIÓN ORAL</t>
  </si>
  <si>
    <t>TALLER DE EXPRESIÓN ESCRITA</t>
  </si>
  <si>
    <t>TALLER DE AUDIO Y LECTURA COMPRENSIVA</t>
  </si>
  <si>
    <t>AREA CIENCIAS NATURALES Y MEDIO AMBIENTE</t>
  </si>
  <si>
    <t>FÍSICA AMBIENTAL I</t>
  </si>
  <si>
    <t>QUÍMICA AMBIENTAL II</t>
  </si>
  <si>
    <t>CIENCIAS AMBIENTALES II</t>
  </si>
  <si>
    <t>CONTABILIDAD Y FINANZAS</t>
  </si>
  <si>
    <t>PROFUNDIZACIÓN EN CIENCIAS Y MATEMÁTICAS</t>
  </si>
  <si>
    <t>MATEMÁTICAS Y TALLER DE MATEMÁTICAS</t>
  </si>
  <si>
    <t>PROFUNDIZACIÓN MULTIMEDIA</t>
  </si>
  <si>
    <t>TRANSFORMACIÓN DE LA MADERA</t>
  </si>
  <si>
    <t>ATENCIÓN PRIMARIA EN SALUD</t>
  </si>
  <si>
    <t>ATENCIÓN AL USUARIO EN SALUD</t>
  </si>
  <si>
    <t>ESPECIALIDAD EN COMUNICACIÓN</t>
  </si>
  <si>
    <t>UNDECIMO 7</t>
  </si>
  <si>
    <t>UNDECIMO 8</t>
  </si>
  <si>
    <t>GRAMÁTICA SOFEO Y ED, VOCAL</t>
  </si>
  <si>
    <t>ÁREA METALMECÁNICA,</t>
  </si>
  <si>
    <t>COACHING EMPRES-ORGANIZA DE NEGOCIOS MEDIO AMBI,</t>
  </si>
  <si>
    <t>COM ELECTRONICO Y DIS, PROYE EMP Y NEG SA</t>
  </si>
  <si>
    <t>BIOESTADÍSTICA,</t>
  </si>
  <si>
    <t>Gestion y evaluacion de proy, multimedia</t>
  </si>
  <si>
    <t>COM ELECTRONICO Y DIS, PROYE EMP Y NEG NEG m</t>
  </si>
  <si>
    <t>COM ELECTRONICO Y DIS, PROYE EMP Y NEG SB</t>
  </si>
  <si>
    <t>MUSICA</t>
  </si>
  <si>
    <t>MADERAS</t>
  </si>
  <si>
    <t>CONTENIDOS DIGITALES</t>
  </si>
  <si>
    <t xml:space="preserve">CONTABILIDAD </t>
  </si>
  <si>
    <t xml:space="preserve">ELECTRICIDAD </t>
  </si>
  <si>
    <t>METALMECÁNICA</t>
  </si>
  <si>
    <t xml:space="preserve">COMUNICACIONES </t>
  </si>
  <si>
    <t>11-02 Y 11-04</t>
  </si>
  <si>
    <t>TDR</t>
  </si>
  <si>
    <t>TVI</t>
  </si>
  <si>
    <t>INP</t>
  </si>
  <si>
    <t>FCM</t>
  </si>
  <si>
    <t>AGUIRRE CARDENAS JULIAN ESTHIVEN</t>
  </si>
  <si>
    <t>AGUIRRE TORRES ADRIANA MARIA</t>
  </si>
  <si>
    <t>AMADO SUAREZ JUAN PABLO</t>
  </si>
  <si>
    <t>ARAQUE CALDERA RAQUEL NOHELY</t>
  </si>
  <si>
    <t>AVELLANEDA CALLEJAS JULIAN YESID</t>
  </si>
  <si>
    <t>BARON GALINDO JUAN ESTIVEN</t>
  </si>
  <si>
    <t>BAUTISTA VARGAS SHAYLA TALIANA</t>
  </si>
  <si>
    <t>CELY VARGAS EDWIN YESID</t>
  </si>
  <si>
    <t>DAZA FONSECA DANNA SOFIA</t>
  </si>
  <si>
    <t>DELGADO BAUTISTA JENNIFER JULIANA</t>
  </si>
  <si>
    <t>DIAZ LOPEZ BRAYAN YECID</t>
  </si>
  <si>
    <t>GONZALEZ ALVAREZ JHONNY SEBASTIAN</t>
  </si>
  <si>
    <t>GONZALEZ GONZALEZ JESUS DAVID</t>
  </si>
  <si>
    <t>GRANADOS TONJACIPA DILAN ANDRES</t>
  </si>
  <si>
    <t>GUERRERO GOMEZ ANYI LORENA</t>
  </si>
  <si>
    <t>MARTINEZ GONZALEZ SEBASTIAN DAVID</t>
  </si>
  <si>
    <t>MARTINEZ VARGAS LAURA SOFIA</t>
  </si>
  <si>
    <t>MATEUS GUERRERO IRWIN ALEXANDER</t>
  </si>
  <si>
    <t>MEDINA LOPEZ NICOLAS DAVID</t>
  </si>
  <si>
    <t>MENDOZA RODRIGUEZ JUNIOR ALEXANDER</t>
  </si>
  <si>
    <t>ORTEGA HERNANDEZ LAURA ALEJANDRA</t>
  </si>
  <si>
    <t>PANQUEVA VALLEJO JULIAN DAVID</t>
  </si>
  <si>
    <t>PARRA GONZALEZ WENDY ALEXANDRA</t>
  </si>
  <si>
    <t>PATIÑO RODRIGUEZ GERMAN GUILLERMO</t>
  </si>
  <si>
    <t>QUITO LOPEZ DAVID FERNANDO</t>
  </si>
  <si>
    <t>REYES RAQUIRA LINA YURANI</t>
  </si>
  <si>
    <t>REYES ROBLES ALLISON ALEJANDRA</t>
  </si>
  <si>
    <t>RODRIGUEZ ALVARADO ELKIN YESID</t>
  </si>
  <si>
    <t>SIERRA PINEDA YEISON FABIAN</t>
  </si>
  <si>
    <t>SOSA PUERTO CHAROL MELISSA</t>
  </si>
  <si>
    <t>TAITE CASTILLA TATHIANE NICOLE</t>
  </si>
  <si>
    <t>MRA</t>
  </si>
  <si>
    <t>GEV</t>
  </si>
  <si>
    <t>ANI</t>
  </si>
  <si>
    <t>CND</t>
  </si>
  <si>
    <t>AVILA QUINTERO JOHAN LEONARDO</t>
  </si>
  <si>
    <t>BETANCUR LOSADA YOSEF MATEO</t>
  </si>
  <si>
    <t>CARO PACHECO LUCRECIA FERNANDA</t>
  </si>
  <si>
    <t>CASTRO GUTIERREZ ADRIAN CALEB</t>
  </si>
  <si>
    <t>CATIVE PALACIOS DAYANA BRIYITH</t>
  </si>
  <si>
    <t>CONTRERAS GUTIERREZ JOHN ANDRES</t>
  </si>
  <si>
    <t>CRUZ MATEUS MAURO ALEJANDRO</t>
  </si>
  <si>
    <t>DIAZ WALTEROS ANA CATALINA</t>
  </si>
  <si>
    <t>FLOREZ TORRES JOSE DANIEL</t>
  </si>
  <si>
    <t>GARCIA CACERES KEVIN LEANDRO</t>
  </si>
  <si>
    <t>GUTIERREZ VARGAS JOCELYN SOPHIA</t>
  </si>
  <si>
    <t>MARQUEZ GUTIERREZ ALISSON DAYANNA</t>
  </si>
  <si>
    <t>MENDOZA ARANGUREN WILLIANNY YANNIVEL</t>
  </si>
  <si>
    <t>MEZA SALINAS JUAN MANUEL</t>
  </si>
  <si>
    <t>MORALES BARRAGAN KAREN NATALIA</t>
  </si>
  <si>
    <t>MUÑOZ CASTILLO JENNYFER ZCHARIC</t>
  </si>
  <si>
    <t>PAEZ VERA HEIDY YULIANA</t>
  </si>
  <si>
    <t>PIRACOCA CADENA GABRIEL FELIPE</t>
  </si>
  <si>
    <t>PRIETO VELASQUEZ STEPHANY LIZBETH</t>
  </si>
  <si>
    <t>RAMIREZ JARAMILLO THAILINK ANDREA</t>
  </si>
  <si>
    <t>REYES CELY ELKIN DAVID</t>
  </si>
  <si>
    <t>REYES MEDINA LEIDY TATIANA</t>
  </si>
  <si>
    <t>RODRIGUEZ PINEDA LIZBETH MANUELA</t>
  </si>
  <si>
    <t>RODRIGUEZ ZIPA DUAN ALEJANDRO</t>
  </si>
  <si>
    <t>RUANO GARCIA NEIDY VIVIANA</t>
  </si>
  <si>
    <t>SAMUDIO CARRILLO ERIKA DAYANA</t>
  </si>
  <si>
    <t>SANCHEZ VILLAMIL ALEIDA YUREL</t>
  </si>
  <si>
    <t>SOLANO MESA JOSE URIEL</t>
  </si>
  <si>
    <t>SOSA ACERO ANDRES SANTIAGO</t>
  </si>
  <si>
    <t>VARGAS CEBALLOS JESUS ALFONSO</t>
  </si>
  <si>
    <t>CDI</t>
  </si>
  <si>
    <t>PI</t>
  </si>
  <si>
    <t>TEO</t>
  </si>
  <si>
    <t>TEX</t>
  </si>
  <si>
    <t>TLC</t>
  </si>
  <si>
    <t>ACM</t>
  </si>
  <si>
    <t>FAM</t>
  </si>
  <si>
    <t>QAM</t>
  </si>
  <si>
    <t>CAM</t>
  </si>
  <si>
    <t>nam</t>
  </si>
  <si>
    <t>AUZAQUE HERNANDEZ GINA FERNANDA</t>
  </si>
  <si>
    <t>BARRERA ALVAREZ MICHAEL STEVEN</t>
  </si>
  <si>
    <t>BOHORQUEZ RODRIGUEZ MARYORY XIOMARA</t>
  </si>
  <si>
    <t>BRAND SANDOVAL EILEEN TATIANA</t>
  </si>
  <si>
    <t>CAMELO SUAREZ JOSE DANIEL</t>
  </si>
  <si>
    <t>CEPEDA MONROY JHONATAN DAVID</t>
  </si>
  <si>
    <t>CORTES PENAGOS LAURA MICHEL</t>
  </si>
  <si>
    <t>GONZALEZ ARCOS NICOLAS DAVID</t>
  </si>
  <si>
    <t>HERNANDEZ AREVALO JUAN DAVID</t>
  </si>
  <si>
    <t>HERRERA FONSECA ANDRES FELIPE</t>
  </si>
  <si>
    <t>HERRERA HERRERA ANGIE SARAY</t>
  </si>
  <si>
    <t>LOPEZ FUENTES JHENNIFER KARINA</t>
  </si>
  <si>
    <t>LOPEZ PAEZ LAURA FERNANDA</t>
  </si>
  <si>
    <t>MARTINEZ VARGAS YESSICA YOHANNA</t>
  </si>
  <si>
    <t>MOLINA LOPEZ KAREN JULIETH</t>
  </si>
  <si>
    <t>MORENO MONTAÑA MAVEL ASTRID</t>
  </si>
  <si>
    <t>PUENTES TORRES OWEN DAVID</t>
  </si>
  <si>
    <t>RAMOS HERNANDEZ JUAN CAMILO</t>
  </si>
  <si>
    <t>REYES PINEDA LAURA VALENTINA</t>
  </si>
  <si>
    <t>RIVERA PUIN WILLIAN FERNANDO</t>
  </si>
  <si>
    <t>RODRIGUEZ CASTAÑEDA ERIK ALEJANDRO</t>
  </si>
  <si>
    <t>ROJAS HERNANDEZ SHARITH DAYANI</t>
  </si>
  <si>
    <t>ROMERO LESMES LESLY VANESSA</t>
  </si>
  <si>
    <t>SALAMANCA GUTIERREZ ELKIN ALDEMAR</t>
  </si>
  <si>
    <t>SUESCA URBANO JULIAN DAVID</t>
  </si>
  <si>
    <t>TAMAYO LEMUS KAROL DANIELA</t>
  </si>
  <si>
    <t>TENJO GUTIERREZ DEISY MAYERLY</t>
  </si>
  <si>
    <t>TORO ORJUELA YARLEY CRISTINA</t>
  </si>
  <si>
    <t>TORRES GUZMAN DANA YISED</t>
  </si>
  <si>
    <t>VALENCIA GALINDO AHANLYA STEPHANY</t>
  </si>
  <si>
    <t>VILLAMIL SALAMANCA JUAN CAMILO</t>
  </si>
  <si>
    <t>DPA</t>
  </si>
  <si>
    <t>CDM</t>
  </si>
  <si>
    <t>cel</t>
  </si>
  <si>
    <t>LPM</t>
  </si>
  <si>
    <t>AGUIRRE CARDENAS DAVID ALEJANDRO</t>
  </si>
  <si>
    <t>AMADO CORREDOR SARA VALENTINA</t>
  </si>
  <si>
    <t>ARANA LOBO MICHELL DAYANA</t>
  </si>
  <si>
    <t>AVILA CUERVO JUAN FELIPE</t>
  </si>
  <si>
    <t>BAUTISTA CONTRERAS JUAN DIEGO</t>
  </si>
  <si>
    <t>BOLIVAR RODRIGUEZ MAICOL ESTIVEN</t>
  </si>
  <si>
    <t>BUITRAGO HIGUERA ALISON SHARITH</t>
  </si>
  <si>
    <t>CARDENAS GONZALEZ ANDRES FELIPE</t>
  </si>
  <si>
    <t>COGOLLO VASQUEZ SOFIA</t>
  </si>
  <si>
    <t>CONTRERAS SUAREZ NURY YICED</t>
  </si>
  <si>
    <t>DAZA FONSECA JOHAN STEVEN</t>
  </si>
  <si>
    <t>ESTEPA OSPITIA ANGEL TOMAS</t>
  </si>
  <si>
    <t>HIGUERA SOSA KAREN DANIELA</t>
  </si>
  <si>
    <t>MALAGON MELO KEVIN JOSEPH</t>
  </si>
  <si>
    <t>MARTINEZ PAN MADELEYN</t>
  </si>
  <si>
    <t>MOJICA AVILA JUAN DAVID</t>
  </si>
  <si>
    <t>MONROY BORDA DANNY STEVEN</t>
  </si>
  <si>
    <t>MONTES ARIAS JEIDER SEBASTIAN</t>
  </si>
  <si>
    <t>NIÑO GONZALEZ KEVIN ALEJANDRO</t>
  </si>
  <si>
    <t>NIÑO RAMIREZ YURY XIOMARA</t>
  </si>
  <si>
    <t>PADILLA GONZALEZ GABRIEL SANTIAGO</t>
  </si>
  <si>
    <t>PEDRAZA VILLAGRAN JOSE ESTEBAN</t>
  </si>
  <si>
    <t>PEREZ GOMEZ MIGUEL ANGEL</t>
  </si>
  <si>
    <t>PIÑA ROSERO PAULA ANDREA</t>
  </si>
  <si>
    <t>PINEDA ESPINEL ANA VALENTINA</t>
  </si>
  <si>
    <t>PIRA GAMEZ ALLISON VANESA</t>
  </si>
  <si>
    <t>QUINTERO BUCURU MARIANA</t>
  </si>
  <si>
    <t>QUINTERO QUINTERO HELEN MICHEL</t>
  </si>
  <si>
    <t>RODRIGUEZ TORRES NICOLE VALERIA</t>
  </si>
  <si>
    <t>SARMIENTO LEON CRISTIAN DANIEL</t>
  </si>
  <si>
    <t>SOLER CUBIDES LIZETH JOHANA</t>
  </si>
  <si>
    <t>SOSA MURCIA SHAILA NINEL</t>
  </si>
  <si>
    <t>SUESCA SANCHEZ ANGEL ESTEBAN</t>
  </si>
  <si>
    <t>TRIANA QUIROZ TANIA YARIT</t>
  </si>
  <si>
    <t>VEGA FUQUENE KAREN SOFIA</t>
  </si>
  <si>
    <t>ZABALA DELGADO NARYELI ALEXANDRA</t>
  </si>
  <si>
    <t>ACUÑA PUIN CARLOS DAVID</t>
  </si>
  <si>
    <t>ALBA MUÑOZ FABIAN ORLANDO</t>
  </si>
  <si>
    <t>ALBERTO ARIAS KAREN VANESA</t>
  </si>
  <si>
    <t>BACCA TOCARRUNCHO LAURA DANIELA</t>
  </si>
  <si>
    <t>BENITEZ MONROY FARID SEBASTIAN</t>
  </si>
  <si>
    <t>CARDENAS MUÑOZ BRIYID DAYANNA</t>
  </si>
  <si>
    <t>CARO CAMARGO JUAN CAMILO</t>
  </si>
  <si>
    <t>CARRILLO PULIDO HARRY DUVAN</t>
  </si>
  <si>
    <t>CORTINA ACUÑA ELIAS</t>
  </si>
  <si>
    <t>CRUZ ALARCON MABEL MARIANA</t>
  </si>
  <si>
    <t>DIAGAMA GUERRERO DANIEL SEBASTIAN</t>
  </si>
  <si>
    <t>DIAZ FUENTES GABRIEL ORLANDO</t>
  </si>
  <si>
    <t>ESPITIA ROBERTO JAVIER ALEJANDRO</t>
  </si>
  <si>
    <t>FAGUA JIMENEZ JUAN ESTEBAN</t>
  </si>
  <si>
    <t>FONSECA GARCIA LAURA ESTEFANIA</t>
  </si>
  <si>
    <t>FUQUEN PAEZ YOAN SEBASTIAN</t>
  </si>
  <si>
    <t>GAMBOA RINCON JUAN SEBASTIAN</t>
  </si>
  <si>
    <t>GARCIA SALAMANCA BREIMAN AUGUSTO</t>
  </si>
  <si>
    <t>INFANTE TORRES ASLLY MICHEL</t>
  </si>
  <si>
    <t>MIGUEZ LOPEZ LEIDY ROCIO</t>
  </si>
  <si>
    <t>MOLINA RODRIGUEZ DIEGO ALEJANDRO</t>
  </si>
  <si>
    <t>PEREZ RODRIGUEZ JOSE LUIS</t>
  </si>
  <si>
    <t>PINEDA CASTILLO ANA SOL</t>
  </si>
  <si>
    <t>POSADA ACUÑA JULIAN ESTEVAN</t>
  </si>
  <si>
    <t>PULIDO CARO JULIAN CAMILO</t>
  </si>
  <si>
    <t>QUEMBA LUIS ALEJANDRO</t>
  </si>
  <si>
    <t>QUINTERO JAIMES KEVIN ALEJANDRO</t>
  </si>
  <si>
    <t>RAMIREZ TORRES FRANCY NATALIA</t>
  </si>
  <si>
    <t>RAMOS ANGEL DAVID</t>
  </si>
  <si>
    <t>ROCHA SIERRA ANDRES FELIPE</t>
  </si>
  <si>
    <t>ROJAS ROMERO MICHAEL STIVEN</t>
  </si>
  <si>
    <t>RUBIO BERMUDEZ HEIDY YURANI</t>
  </si>
  <si>
    <t>SOTELO GARCIA CRISTIAN NICOLAS</t>
  </si>
  <si>
    <t>TOVAR TORRES LAURA NATALIA</t>
  </si>
  <si>
    <t>VALERO MORENO JUAN SEBASTIAN</t>
  </si>
  <si>
    <t>YANQUEN GIL DANIEL FELIPE</t>
  </si>
  <si>
    <t>ACOSTA PEREZ CAMILO ANDRES</t>
  </si>
  <si>
    <t>ACOSTA PEREZ SANTIAGO FELIPE</t>
  </si>
  <si>
    <t>AGUILAR INFANTE DIEGO ALEXANDER</t>
  </si>
  <si>
    <t>BOLIVAR RINCON EDUART FRANCISCO</t>
  </si>
  <si>
    <t>CUCHIVAGUEN DIAZ CARLOS ANDRES</t>
  </si>
  <si>
    <t>FONSECA SUAREZ SERGIO DAVID</t>
  </si>
  <si>
    <t>GONZALEZ GONZALEZ JUAN FERNANDO</t>
  </si>
  <si>
    <t>GONZALEZ GONZALEZ SARA VALENTINA</t>
  </si>
  <si>
    <t>GONZALEZ GONZALEZ YERLY DAMARYS</t>
  </si>
  <si>
    <t>HERNANDEZ LOPEZ KAROL ESTEFANIA</t>
  </si>
  <si>
    <t>NEIRA RUIZ DUVAN CAMILO</t>
  </si>
  <si>
    <t>ORJUELA RATIVA ERVIN FERLEY</t>
  </si>
  <si>
    <t>PINEDA CASTILLO KEVIN ESTIVEN</t>
  </si>
  <si>
    <t>PULIDO GONZALEZ ANGEL YESID</t>
  </si>
  <si>
    <t>QUIROGA VARGAS KEVIN HASAN</t>
  </si>
  <si>
    <t>RAQUIRA CRUZ PAULA VALENTINA</t>
  </si>
  <si>
    <t>REDONDO BARON JONATHAN DAVID</t>
  </si>
  <si>
    <t>RODRIGUEZ TOBAR DANIEL FELIPE</t>
  </si>
  <si>
    <t>ROMERO FUQUENE CRISTIAN CAMILO</t>
  </si>
  <si>
    <t>SALAMANCA CORREDOR LAURA CAMILA</t>
  </si>
  <si>
    <t>SALAS DAZA RICHARD</t>
  </si>
  <si>
    <t>SANCHEZ MOLINA MIGUEL ANGEL</t>
  </si>
  <si>
    <t>SANCHEZ SUESCA CAROL NATALIA</t>
  </si>
  <si>
    <t>SANTIAGO GAMA DANNA VANESA</t>
  </si>
  <si>
    <t>UNRIZA CASTELLANOS IVAN CAMILO</t>
  </si>
  <si>
    <t>VARGAS SARMIENTO DANIEL FERNANDO</t>
  </si>
  <si>
    <t>VARGAS SUAREZ KEVIN ALEJANDRO</t>
  </si>
  <si>
    <t>ZIPA CASTELLANOS SAMUEL ESTEBAN</t>
  </si>
  <si>
    <t>ALARCON PACHECO BLANCA MILENA</t>
  </si>
  <si>
    <t>ALDANA ALBA SANDRA PATRICIA</t>
  </si>
  <si>
    <t>AVILA HIDALGO RONALD ALBEIRO</t>
  </si>
  <si>
    <t>AYALA CUERVO PAULA ALEJANDRA</t>
  </si>
  <si>
    <t>BRITO OLIVARES KRYSTYNNE STACEY</t>
  </si>
  <si>
    <t>CAMARGO PACAVAQUE JUAN JOSE</t>
  </si>
  <si>
    <t>CARO BONILLA LAURA SAMANTHA</t>
  </si>
  <si>
    <t>CARO QUINTERO YESLY YALENA</t>
  </si>
  <si>
    <t>CUCAITA SALAMANCA JHOSTYN STYFF</t>
  </si>
  <si>
    <t>CUY MARTINEZ DIEGO FERNANDO</t>
  </si>
  <si>
    <t>DIAZ LOPEZ WILFRAN YAMID</t>
  </si>
  <si>
    <t>ESPINOSA CIPAGAUTA ANGELA MARIANA</t>
  </si>
  <si>
    <t>GIL PARRA YULIET CAMILA</t>
  </si>
  <si>
    <t>GIL PINILLA ASTRID FERNANDA</t>
  </si>
  <si>
    <t>GONZALEZ SAGANOME YEISON ANDRES</t>
  </si>
  <si>
    <t>HIGUERA RODRIGUEZ XIMENA ALEXANDRA</t>
  </si>
  <si>
    <t>IBAÑEZ SUAREZ KAREN DAYANA</t>
  </si>
  <si>
    <t>LARROTA GAMA KAROL NATALIA</t>
  </si>
  <si>
    <t>LOPEZ AUZAQUE LIYEN NATALIA</t>
  </si>
  <si>
    <t>LOPEZ AVILA ESLITH MADAY</t>
  </si>
  <si>
    <t>MALDONADO MATEUS BRAYAN FELIPE</t>
  </si>
  <si>
    <t>MARTINEZ LESMES DANNA VALENTINA</t>
  </si>
  <si>
    <t>MARTINEZ MONCALEANO SANTIAGO ARTURO</t>
  </si>
  <si>
    <t>MEDINA ANGEL CRISTIAN SANTIAGO</t>
  </si>
  <si>
    <t>MESA PIRACOCA JULIAN STIVEN</t>
  </si>
  <si>
    <t>MORENO PERILLA ANA YOLANDA</t>
  </si>
  <si>
    <t>NUMPAQUE BUSTACARA JUAN ANGEL</t>
  </si>
  <si>
    <t>OSORIO CORZO OSCAR DAVID</t>
  </si>
  <si>
    <t>PINZON FERRO JUANA VALENTINA</t>
  </si>
  <si>
    <t>SIERRA RUBIANO LIZETH MARCELA</t>
  </si>
  <si>
    <t>SUAREZ ZIPA NORELY ALEXANDRA</t>
  </si>
  <si>
    <t>TORRES ACEVEDO YESID OSWALDO</t>
  </si>
  <si>
    <t>TORRES CASTILLO PAULA LINNETH</t>
  </si>
  <si>
    <t>VARGAS BAUTISTA ADRIANA SOFIA</t>
  </si>
  <si>
    <t>VARGAS CEBALLOS NICOLE ARIADNNA</t>
  </si>
  <si>
    <t>VELOZA GONZALEZ MARIA VALENTINA</t>
  </si>
  <si>
    <t>RENDIMIENTO ACADEMICO GRADO SEXTO PRIMER PERIODO 2024</t>
  </si>
  <si>
    <t>SEXTO - PRIMER PERIODO 2024</t>
  </si>
  <si>
    <t>NOVENO - PRIMER PERIODO 2024</t>
  </si>
  <si>
    <t>UNDÉCIMO - PRIMER PERIODO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</si>
</sst>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d\-mm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sz val="11"/>
      <color rgb="FF000000"/>
      <name val="Arial"/>
      <family val="2"/>
    </font>
    <font>
      <sz val="9"/>
      <color rgb="FF000000"/>
      <name val="Arial"/>
      <family val="2"/>
    </font>
    <font>
      <b/>
      <sz val="11"/>
      <color rgb="FF000000"/>
      <name val="Arial"/>
      <family val="2"/>
    </font>
    <font>
      <i/>
      <sz val="11"/>
      <color rgb="FF000000"/>
      <name val="Arial"/>
      <family val="2"/>
    </font>
    <font>
      <sz val="8"/>
      <color rgb="FF000000"/>
      <name val="Arial"/>
      <family val="2"/>
    </font>
    <font>
      <sz val="7"/>
      <color rgb="FF000000"/>
      <name val="Arial"/>
      <family val="2"/>
    </font>
    <font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0"/>
      <name val="Arial"/>
      <family val="2"/>
    </font>
    <font>
      <sz val="11"/>
      <color rgb="FF000000"/>
      <name val="Arial"/>
      <family val="2"/>
    </font>
    <font>
      <sz val="11"/>
      <color rgb="FF000000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i/>
      <sz val="9"/>
      <color rgb="FF000000"/>
      <name val="Arial"/>
      <family val="2"/>
    </font>
    <font>
      <sz val="11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i/>
      <sz val="9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sz val="9"/>
      <color rgb="FF000000"/>
      <name val="Arial"/>
      <family val="2"/>
    </font>
    <font>
      <sz val="9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66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0.249977111117893"/>
        <bgColor indexed="64"/>
      </patternFill>
    </fill>
  </fills>
  <borders count="7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1" fillId="0" borderId="0"/>
  </cellStyleXfs>
  <cellXfs count="652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5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3" fontId="2" fillId="0" borderId="0" xfId="1" applyFont="1" applyFill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3" fillId="0" borderId="49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1" fontId="2" fillId="0" borderId="41" xfId="0" applyNumberFormat="1" applyFont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57" xfId="0" applyFont="1" applyFill="1" applyBorder="1" applyAlignment="1">
      <alignment horizontal="center" vertical="center" wrapText="1"/>
    </xf>
    <xf numFmtId="0" fontId="2" fillId="5" borderId="50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2" fillId="5" borderId="29" xfId="0" applyFont="1" applyFill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54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56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1" fontId="2" fillId="0" borderId="43" xfId="0" applyNumberFormat="1" applyFont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8" fillId="0" borderId="33" xfId="0" applyFont="1" applyBorder="1" applyAlignment="1">
      <alignment vertical="top"/>
    </xf>
    <xf numFmtId="0" fontId="8" fillId="0" borderId="33" xfId="0" applyFont="1" applyBorder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1" fontId="2" fillId="3" borderId="2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14" fillId="0" borderId="33" xfId="0" applyFont="1" applyBorder="1" applyAlignment="1">
      <alignment vertical="top"/>
    </xf>
    <xf numFmtId="0" fontId="14" fillId="0" borderId="33" xfId="0" applyFont="1" applyBorder="1" applyAlignment="1">
      <alignment horizontal="left" vertical="top"/>
    </xf>
    <xf numFmtId="0" fontId="16" fillId="0" borderId="33" xfId="0" applyFont="1" applyBorder="1" applyAlignment="1">
      <alignment horizontal="left" vertical="top"/>
    </xf>
    <xf numFmtId="0" fontId="15" fillId="0" borderId="33" xfId="0" applyFont="1" applyBorder="1" applyAlignment="1">
      <alignment vertical="top"/>
    </xf>
    <xf numFmtId="0" fontId="17" fillId="0" borderId="33" xfId="0" applyFont="1" applyBorder="1" applyAlignment="1">
      <alignment vertical="top"/>
    </xf>
    <xf numFmtId="49" fontId="3" fillId="0" borderId="49" xfId="0" applyNumberFormat="1" applyFont="1" applyBorder="1" applyAlignment="1">
      <alignment horizontal="center" vertical="center"/>
    </xf>
    <xf numFmtId="49" fontId="3" fillId="0" borderId="40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 wrapText="1"/>
    </xf>
    <xf numFmtId="1" fontId="0" fillId="0" borderId="11" xfId="0" applyNumberForma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" fontId="8" fillId="0" borderId="17" xfId="0" applyNumberFormat="1" applyFont="1" applyBorder="1" applyAlignment="1">
      <alignment horizontal="center" vertical="center"/>
    </xf>
    <xf numFmtId="1" fontId="8" fillId="0" borderId="18" xfId="0" applyNumberFormat="1" applyFont="1" applyBorder="1" applyAlignment="1">
      <alignment horizontal="center" vertical="center"/>
    </xf>
    <xf numFmtId="1" fontId="8" fillId="0" borderId="6" xfId="0" applyNumberFormat="1" applyFon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 wrapText="1"/>
    </xf>
    <xf numFmtId="1" fontId="8" fillId="0" borderId="8" xfId="0" applyNumberFormat="1" applyFont="1" applyBorder="1" applyAlignment="1">
      <alignment horizontal="center" vertical="center"/>
    </xf>
    <xf numFmtId="1" fontId="8" fillId="0" borderId="9" xfId="0" applyNumberFormat="1" applyFon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 wrapText="1"/>
    </xf>
    <xf numFmtId="1" fontId="8" fillId="0" borderId="10" xfId="0" applyNumberFormat="1" applyFont="1" applyBorder="1" applyAlignment="1">
      <alignment horizontal="center" vertical="center"/>
    </xf>
    <xf numFmtId="1" fontId="8" fillId="0" borderId="11" xfId="0" applyNumberFormat="1" applyFont="1" applyBorder="1" applyAlignment="1">
      <alignment horizontal="center" vertical="center"/>
    </xf>
    <xf numFmtId="1" fontId="8" fillId="2" borderId="9" xfId="0" applyNumberFormat="1" applyFont="1" applyFill="1" applyBorder="1" applyAlignment="1">
      <alignment horizontal="center" vertical="center" wrapText="1"/>
    </xf>
    <xf numFmtId="1" fontId="8" fillId="3" borderId="9" xfId="0" applyNumberFormat="1" applyFont="1" applyFill="1" applyBorder="1" applyAlignment="1">
      <alignment horizontal="center" vertical="center" wrapText="1"/>
    </xf>
    <xf numFmtId="0" fontId="12" fillId="2" borderId="52" xfId="0" applyFont="1" applyFill="1" applyBorder="1" applyAlignment="1">
      <alignment horizontal="center" vertical="center"/>
    </xf>
    <xf numFmtId="1" fontId="12" fillId="2" borderId="18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2" fillId="2" borderId="25" xfId="0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0" fillId="6" borderId="25" xfId="0" applyFont="1" applyFill="1" applyBorder="1" applyAlignment="1">
      <alignment horizontal="left" vertical="center"/>
    </xf>
    <xf numFmtId="164" fontId="20" fillId="6" borderId="25" xfId="0" applyNumberFormat="1" applyFont="1" applyFill="1" applyBorder="1" applyAlignment="1">
      <alignment horizontal="center" vertical="center"/>
    </xf>
    <xf numFmtId="49" fontId="20" fillId="6" borderId="25" xfId="0" applyNumberFormat="1" applyFont="1" applyFill="1" applyBorder="1" applyAlignment="1">
      <alignment horizontal="center" vertical="center"/>
    </xf>
    <xf numFmtId="0" fontId="20" fillId="6" borderId="25" xfId="2" applyFont="1" applyFill="1" applyBorder="1" applyAlignment="1">
      <alignment horizontal="left" vertical="center" wrapText="1"/>
    </xf>
    <xf numFmtId="164" fontId="20" fillId="6" borderId="25" xfId="2" applyNumberFormat="1" applyFont="1" applyFill="1" applyBorder="1" applyAlignment="1">
      <alignment horizontal="center" vertical="center" wrapText="1"/>
    </xf>
    <xf numFmtId="0" fontId="0" fillId="0" borderId="25" xfId="0" applyBorder="1" applyAlignment="1">
      <alignment horizontal="left" vertical="center"/>
    </xf>
    <xf numFmtId="49" fontId="0" fillId="0" borderId="25" xfId="0" applyNumberForma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0" fillId="6" borderId="25" xfId="2" applyFont="1" applyFill="1" applyBorder="1" applyAlignment="1">
      <alignment horizontal="left" vertical="center"/>
    </xf>
    <xf numFmtId="49" fontId="20" fillId="6" borderId="25" xfId="2" applyNumberFormat="1" applyFont="1" applyFill="1" applyBorder="1" applyAlignment="1">
      <alignment horizontal="center" vertical="center"/>
    </xf>
    <xf numFmtId="0" fontId="22" fillId="6" borderId="25" xfId="2" applyFont="1" applyFill="1" applyBorder="1" applyAlignment="1">
      <alignment horizontal="left" vertical="center"/>
    </xf>
    <xf numFmtId="49" fontId="22" fillId="6" borderId="25" xfId="2" applyNumberFormat="1" applyFont="1" applyFill="1" applyBorder="1" applyAlignment="1">
      <alignment horizontal="center" vertical="center"/>
    </xf>
    <xf numFmtId="49" fontId="20" fillId="6" borderId="25" xfId="2" applyNumberFormat="1" applyFont="1" applyFill="1" applyBorder="1" applyAlignment="1">
      <alignment horizontal="center" vertical="center" wrapText="1"/>
    </xf>
    <xf numFmtId="0" fontId="23" fillId="6" borderId="25" xfId="2" applyFont="1" applyFill="1" applyBorder="1" applyAlignment="1">
      <alignment horizontal="left" vertical="center" wrapText="1"/>
    </xf>
    <xf numFmtId="49" fontId="23" fillId="6" borderId="25" xfId="2" applyNumberFormat="1" applyFont="1" applyFill="1" applyBorder="1" applyAlignment="1">
      <alignment horizontal="center" vertical="center" wrapText="1"/>
    </xf>
    <xf numFmtId="0" fontId="24" fillId="0" borderId="25" xfId="0" applyFont="1" applyBorder="1"/>
    <xf numFmtId="49" fontId="23" fillId="6" borderId="25" xfId="2" applyNumberFormat="1" applyFont="1" applyFill="1" applyBorder="1" applyAlignment="1">
      <alignment horizontal="center" vertical="center"/>
    </xf>
    <xf numFmtId="0" fontId="0" fillId="0" borderId="25" xfId="0" applyBorder="1"/>
    <xf numFmtId="0" fontId="0" fillId="0" borderId="0" xfId="0" applyAlignment="1">
      <alignment wrapText="1"/>
    </xf>
    <xf numFmtId="0" fontId="0" fillId="0" borderId="25" xfId="0" applyBorder="1" applyAlignment="1">
      <alignment wrapText="1"/>
    </xf>
    <xf numFmtId="0" fontId="0" fillId="0" borderId="25" xfId="0" applyBorder="1" applyAlignment="1">
      <alignment horizontal="center" vertical="center" wrapText="1"/>
    </xf>
    <xf numFmtId="1" fontId="0" fillId="0" borderId="25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2" borderId="13" xfId="0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/>
    </xf>
    <xf numFmtId="1" fontId="3" fillId="3" borderId="11" xfId="0" applyNumberFormat="1" applyFont="1" applyFill="1" applyBorder="1" applyAlignment="1">
      <alignment horizontal="center" vertical="center"/>
    </xf>
    <xf numFmtId="1" fontId="2" fillId="3" borderId="13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right" vertical="center" wrapText="1"/>
    </xf>
    <xf numFmtId="1" fontId="8" fillId="0" borderId="7" xfId="0" applyNumberFormat="1" applyFont="1" applyBorder="1" applyAlignment="1">
      <alignment horizontal="center" vertical="center"/>
    </xf>
    <xf numFmtId="1" fontId="8" fillId="0" borderId="58" xfId="0" applyNumberFormat="1" applyFont="1" applyBorder="1" applyAlignment="1">
      <alignment horizontal="center" vertical="center"/>
    </xf>
    <xf numFmtId="1" fontId="8" fillId="0" borderId="52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2" fillId="0" borderId="0" xfId="0" applyFont="1" applyAlignment="1">
      <alignment horizontal="left" vertical="center"/>
    </xf>
    <xf numFmtId="1" fontId="0" fillId="0" borderId="52" xfId="0" applyNumberFormat="1" applyBorder="1" applyAlignment="1">
      <alignment horizontal="center" vertical="center" wrapText="1"/>
    </xf>
    <xf numFmtId="1" fontId="0" fillId="0" borderId="67" xfId="0" applyNumberFormat="1" applyBorder="1" applyAlignment="1">
      <alignment horizontal="center" vertical="center" wrapText="1"/>
    </xf>
    <xf numFmtId="1" fontId="8" fillId="0" borderId="67" xfId="0" applyNumberFormat="1" applyFont="1" applyBorder="1" applyAlignment="1">
      <alignment horizontal="center" vertical="center"/>
    </xf>
    <xf numFmtId="1" fontId="8" fillId="0" borderId="60" xfId="0" applyNumberFormat="1" applyFont="1" applyBorder="1" applyAlignment="1">
      <alignment horizontal="center" vertical="center"/>
    </xf>
    <xf numFmtId="0" fontId="12" fillId="3" borderId="32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0" fillId="3" borderId="0" xfId="0" applyFill="1"/>
    <xf numFmtId="0" fontId="9" fillId="0" borderId="1" xfId="0" applyFont="1" applyBorder="1" applyAlignment="1">
      <alignment horizontal="center" vertical="center" wrapText="1"/>
    </xf>
    <xf numFmtId="1" fontId="12" fillId="3" borderId="11" xfId="0" applyNumberFormat="1" applyFont="1" applyFill="1" applyBorder="1" applyAlignment="1">
      <alignment horizontal="center" vertical="center"/>
    </xf>
    <xf numFmtId="0" fontId="14" fillId="3" borderId="33" xfId="0" applyFont="1" applyFill="1" applyBorder="1" applyAlignment="1">
      <alignment vertical="top"/>
    </xf>
    <xf numFmtId="0" fontId="3" fillId="0" borderId="2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68" xfId="0" applyFont="1" applyBorder="1" applyAlignment="1">
      <alignment horizontal="center" vertical="center" wrapText="1"/>
    </xf>
    <xf numFmtId="0" fontId="2" fillId="5" borderId="46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1" fontId="8" fillId="0" borderId="53" xfId="0" applyNumberFormat="1" applyFont="1" applyBorder="1" applyAlignment="1">
      <alignment horizontal="center" vertical="center"/>
    </xf>
    <xf numFmtId="1" fontId="8" fillId="0" borderId="33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6" fillId="0" borderId="0" xfId="0" applyFont="1" applyAlignment="1">
      <alignment vertical="top"/>
    </xf>
    <xf numFmtId="0" fontId="26" fillId="0" borderId="33" xfId="0" applyFont="1" applyBorder="1" applyAlignment="1">
      <alignment vertical="top"/>
    </xf>
    <xf numFmtId="0" fontId="26" fillId="0" borderId="33" xfId="0" applyFont="1" applyBorder="1" applyAlignment="1">
      <alignment horizontal="left" vertical="top"/>
    </xf>
    <xf numFmtId="0" fontId="18" fillId="0" borderId="0" xfId="0" applyFont="1" applyAlignment="1">
      <alignment horizontal="right" vertical="center"/>
    </xf>
    <xf numFmtId="0" fontId="27" fillId="0" borderId="33" xfId="0" applyFont="1" applyBorder="1" applyAlignment="1">
      <alignment vertical="top"/>
    </xf>
    <xf numFmtId="0" fontId="27" fillId="0" borderId="33" xfId="0" applyFont="1" applyBorder="1" applyAlignment="1">
      <alignment horizontal="left" vertical="top"/>
    </xf>
    <xf numFmtId="0" fontId="28" fillId="0" borderId="33" xfId="0" applyFont="1" applyBorder="1" applyAlignment="1">
      <alignment horizontal="left" vertical="top"/>
    </xf>
    <xf numFmtId="0" fontId="15" fillId="0" borderId="33" xfId="0" applyFont="1" applyBorder="1" applyAlignment="1">
      <alignment horizontal="left" vertical="top"/>
    </xf>
    <xf numFmtId="0" fontId="30" fillId="0" borderId="0" xfId="0" applyFont="1" applyAlignment="1">
      <alignment vertical="top"/>
    </xf>
    <xf numFmtId="0" fontId="30" fillId="0" borderId="33" xfId="0" applyFont="1" applyBorder="1" applyAlignment="1">
      <alignment vertical="top"/>
    </xf>
    <xf numFmtId="0" fontId="30" fillId="0" borderId="33" xfId="0" applyFont="1" applyBorder="1" applyAlignment="1">
      <alignment horizontal="left" vertical="top"/>
    </xf>
    <xf numFmtId="0" fontId="31" fillId="0" borderId="0" xfId="0" applyFont="1" applyAlignment="1">
      <alignment horizontal="right" vertical="center"/>
    </xf>
    <xf numFmtId="0" fontId="32" fillId="0" borderId="33" xfId="0" applyFont="1" applyBorder="1" applyAlignment="1">
      <alignment vertical="top"/>
    </xf>
    <xf numFmtId="0" fontId="33" fillId="0" borderId="33" xfId="0" applyFont="1" applyBorder="1" applyAlignment="1">
      <alignment vertical="top"/>
    </xf>
    <xf numFmtId="0" fontId="32" fillId="0" borderId="33" xfId="0" applyFont="1" applyBorder="1" applyAlignment="1">
      <alignment horizontal="left" vertical="top"/>
    </xf>
    <xf numFmtId="0" fontId="33" fillId="0" borderId="33" xfId="0" applyFont="1" applyBorder="1" applyAlignment="1">
      <alignment horizontal="left" vertical="top"/>
    </xf>
    <xf numFmtId="0" fontId="30" fillId="0" borderId="33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32" fillId="0" borderId="33" xfId="0" applyFont="1" applyBorder="1" applyAlignment="1">
      <alignment horizontal="center" vertical="center"/>
    </xf>
    <xf numFmtId="0" fontId="33" fillId="0" borderId="33" xfId="0" applyFont="1" applyBorder="1" applyAlignment="1">
      <alignment horizontal="center" vertical="center"/>
    </xf>
    <xf numFmtId="0" fontId="34" fillId="0" borderId="33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7" borderId="25" xfId="0" applyFont="1" applyFill="1" applyBorder="1" applyAlignment="1">
      <alignment horizontal="center" vertical="center"/>
    </xf>
    <xf numFmtId="1" fontId="3" fillId="7" borderId="9" xfId="0" applyNumberFormat="1" applyFont="1" applyFill="1" applyBorder="1" applyAlignment="1">
      <alignment horizontal="center" vertical="center"/>
    </xf>
    <xf numFmtId="0" fontId="2" fillId="7" borderId="13" xfId="0" applyFont="1" applyFill="1" applyBorder="1" applyAlignment="1">
      <alignment horizontal="center" vertical="center" wrapText="1"/>
    </xf>
    <xf numFmtId="1" fontId="2" fillId="7" borderId="2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1" fontId="2" fillId="8" borderId="2" xfId="0" applyNumberFormat="1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 wrapText="1"/>
    </xf>
    <xf numFmtId="1" fontId="0" fillId="0" borderId="7" xfId="0" applyNumberForma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/>
    </xf>
    <xf numFmtId="0" fontId="36" fillId="8" borderId="25" xfId="0" applyFont="1" applyFill="1" applyBorder="1" applyAlignment="1">
      <alignment horizontal="center" vertical="center"/>
    </xf>
    <xf numFmtId="0" fontId="36" fillId="8" borderId="9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2" fillId="0" borderId="0" xfId="0" applyFont="1" applyAlignment="1">
      <alignment horizontal="left" vertical="center"/>
    </xf>
    <xf numFmtId="49" fontId="3" fillId="7" borderId="5" xfId="0" applyNumberFormat="1" applyFont="1" applyFill="1" applyBorder="1" applyAlignment="1">
      <alignment horizontal="center" vertical="center"/>
    </xf>
    <xf numFmtId="49" fontId="3" fillId="7" borderId="48" xfId="0" applyNumberFormat="1" applyFont="1" applyFill="1" applyBorder="1" applyAlignment="1">
      <alignment horizontal="center" vertical="center"/>
    </xf>
    <xf numFmtId="1" fontId="2" fillId="7" borderId="70" xfId="0" applyNumberFormat="1" applyFont="1" applyFill="1" applyBorder="1" applyAlignment="1">
      <alignment horizontal="center" vertical="center"/>
    </xf>
    <xf numFmtId="0" fontId="2" fillId="7" borderId="71" xfId="0" applyFont="1" applyFill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48" xfId="0" applyNumberFormat="1" applyFont="1" applyFill="1" applyBorder="1" applyAlignment="1">
      <alignment horizontal="center" vertical="center"/>
    </xf>
    <xf numFmtId="1" fontId="2" fillId="2" borderId="70" xfId="0" applyNumberFormat="1" applyFont="1" applyFill="1" applyBorder="1" applyAlignment="1">
      <alignment horizontal="center" vertical="center"/>
    </xf>
    <xf numFmtId="0" fontId="2" fillId="2" borderId="71" xfId="0" applyFont="1" applyFill="1" applyBorder="1" applyAlignment="1">
      <alignment horizontal="center" vertical="center"/>
    </xf>
    <xf numFmtId="0" fontId="3" fillId="7" borderId="22" xfId="0" applyFont="1" applyFill="1" applyBorder="1" applyAlignment="1">
      <alignment horizontal="center" vertical="center"/>
    </xf>
    <xf numFmtId="0" fontId="3" fillId="7" borderId="31" xfId="0" applyFont="1" applyFill="1" applyBorder="1" applyAlignment="1">
      <alignment horizontal="center" vertical="center"/>
    </xf>
    <xf numFmtId="49" fontId="3" fillId="7" borderId="8" xfId="0" applyNumberFormat="1" applyFont="1" applyFill="1" applyBorder="1" applyAlignment="1">
      <alignment horizontal="center" vertical="center"/>
    </xf>
    <xf numFmtId="49" fontId="3" fillId="7" borderId="25" xfId="0" applyNumberFormat="1" applyFont="1" applyFill="1" applyBorder="1" applyAlignment="1">
      <alignment horizontal="center" vertical="center"/>
    </xf>
    <xf numFmtId="49" fontId="3" fillId="3" borderId="10" xfId="0" applyNumberFormat="1" applyFont="1" applyFill="1" applyBorder="1" applyAlignment="1">
      <alignment horizontal="center" vertical="center"/>
    </xf>
    <xf numFmtId="49" fontId="3" fillId="3" borderId="32" xfId="0" applyNumberFormat="1" applyFont="1" applyFill="1" applyBorder="1" applyAlignment="1">
      <alignment horizontal="center" vertical="center"/>
    </xf>
    <xf numFmtId="1" fontId="2" fillId="3" borderId="70" xfId="0" applyNumberFormat="1" applyFont="1" applyFill="1" applyBorder="1" applyAlignment="1">
      <alignment horizontal="center" vertical="center"/>
    </xf>
    <xf numFmtId="0" fontId="2" fillId="3" borderId="71" xfId="0" applyFont="1" applyFill="1" applyBorder="1" applyAlignment="1">
      <alignment horizontal="center" vertical="center"/>
    </xf>
    <xf numFmtId="1" fontId="2" fillId="0" borderId="70" xfId="0" applyNumberFormat="1" applyFont="1" applyBorder="1" applyAlignment="1">
      <alignment horizontal="center" vertical="center"/>
    </xf>
    <xf numFmtId="0" fontId="2" fillId="0" borderId="7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49" fontId="3" fillId="8" borderId="5" xfId="0" applyNumberFormat="1" applyFont="1" applyFill="1" applyBorder="1" applyAlignment="1">
      <alignment horizontal="center" vertical="center"/>
    </xf>
    <xf numFmtId="49" fontId="3" fillId="8" borderId="48" xfId="0" applyNumberFormat="1" applyFont="1" applyFill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0" fontId="2" fillId="0" borderId="57" xfId="0" applyFont="1" applyBorder="1" applyAlignment="1">
      <alignment horizontal="center" vertical="center" wrapText="1"/>
    </xf>
    <xf numFmtId="0" fontId="2" fillId="0" borderId="55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49" fontId="2" fillId="8" borderId="4" xfId="0" applyNumberFormat="1" applyFont="1" applyFill="1" applyBorder="1" applyAlignment="1">
      <alignment horizontal="center" vertical="center"/>
    </xf>
    <xf numFmtId="49" fontId="2" fillId="8" borderId="59" xfId="0" applyNumberFormat="1" applyFont="1" applyFill="1" applyBorder="1" applyAlignment="1">
      <alignment horizontal="center" vertical="center"/>
    </xf>
    <xf numFmtId="49" fontId="2" fillId="8" borderId="3" xfId="0" applyNumberFormat="1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center" vertical="center"/>
    </xf>
    <xf numFmtId="49" fontId="3" fillId="3" borderId="48" xfId="0" applyNumberFormat="1" applyFont="1" applyFill="1" applyBorder="1" applyAlignment="1">
      <alignment horizontal="center" vertical="center"/>
    </xf>
    <xf numFmtId="1" fontId="2" fillId="8" borderId="5" xfId="0" applyNumberFormat="1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3" fillId="2" borderId="25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3" fillId="2" borderId="25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7" borderId="25" xfId="0" applyFont="1" applyFill="1" applyBorder="1" applyAlignment="1">
      <alignment horizontal="center" vertical="center"/>
    </xf>
    <xf numFmtId="0" fontId="3" fillId="7" borderId="9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0" fillId="0" borderId="34" xfId="0" applyFont="1" applyBorder="1" applyAlignment="1">
      <alignment vertical="top"/>
    </xf>
    <xf numFmtId="0" fontId="10" fillId="0" borderId="53" xfId="0" applyFont="1" applyBorder="1" applyAlignment="1">
      <alignment vertical="top"/>
    </xf>
    <xf numFmtId="0" fontId="8" fillId="0" borderId="0" xfId="0" applyFont="1" applyAlignment="1">
      <alignment vertical="top"/>
    </xf>
    <xf numFmtId="0" fontId="35" fillId="0" borderId="34" xfId="0" applyFont="1" applyBorder="1" applyAlignment="1">
      <alignment vertical="top"/>
    </xf>
    <xf numFmtId="0" fontId="35" fillId="0" borderId="53" xfId="0" applyFont="1" applyBorder="1" applyAlignment="1">
      <alignment vertical="top"/>
    </xf>
    <xf numFmtId="0" fontId="4" fillId="0" borderId="15" xfId="0" applyFont="1" applyBorder="1" applyAlignment="1">
      <alignment horizontal="left" vertical="top"/>
    </xf>
    <xf numFmtId="0" fontId="4" fillId="0" borderId="31" xfId="0" applyFont="1" applyBorder="1" applyAlignment="1">
      <alignment horizontal="left" vertical="top"/>
    </xf>
    <xf numFmtId="0" fontId="4" fillId="0" borderId="24" xfId="0" applyFont="1" applyBorder="1" applyAlignment="1">
      <alignment horizontal="left" vertical="top"/>
    </xf>
    <xf numFmtId="0" fontId="26" fillId="0" borderId="35" xfId="0" applyFont="1" applyBorder="1" applyAlignment="1">
      <alignment horizontal="left" vertical="top"/>
    </xf>
    <xf numFmtId="0" fontId="26" fillId="0" borderId="47" xfId="0" applyFont="1" applyBorder="1" applyAlignment="1">
      <alignment horizontal="left" vertical="top"/>
    </xf>
    <xf numFmtId="0" fontId="26" fillId="0" borderId="34" xfId="0" applyFont="1" applyBorder="1" applyAlignment="1">
      <alignment horizontal="center" vertical="top"/>
    </xf>
    <xf numFmtId="0" fontId="26" fillId="0" borderId="53" xfId="0" applyFont="1" applyBorder="1" applyAlignment="1">
      <alignment horizontal="center" vertical="top"/>
    </xf>
    <xf numFmtId="0" fontId="14" fillId="0" borderId="34" xfId="0" applyFont="1" applyBorder="1" applyAlignment="1">
      <alignment vertical="top"/>
    </xf>
    <xf numFmtId="0" fontId="14" fillId="0" borderId="69" xfId="0" applyFont="1" applyBorder="1" applyAlignment="1">
      <alignment vertical="top"/>
    </xf>
    <xf numFmtId="0" fontId="14" fillId="0" borderId="53" xfId="0" applyFont="1" applyBorder="1" applyAlignment="1">
      <alignment vertical="top"/>
    </xf>
    <xf numFmtId="0" fontId="14" fillId="0" borderId="35" xfId="0" applyFont="1" applyBorder="1" applyAlignment="1">
      <alignment horizontal="left" vertical="top"/>
    </xf>
    <xf numFmtId="0" fontId="14" fillId="0" borderId="47" xfId="0" applyFont="1" applyBorder="1" applyAlignment="1">
      <alignment horizontal="left" vertical="top"/>
    </xf>
    <xf numFmtId="0" fontId="14" fillId="0" borderId="0" xfId="0" applyFont="1" applyAlignment="1">
      <alignment vertical="top"/>
    </xf>
    <xf numFmtId="0" fontId="25" fillId="0" borderId="35" xfId="0" applyFont="1" applyBorder="1" applyAlignment="1">
      <alignment horizontal="left" vertical="top"/>
    </xf>
    <xf numFmtId="0" fontId="25" fillId="0" borderId="47" xfId="0" applyFont="1" applyBorder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36" fillId="8" borderId="8" xfId="0" applyFont="1" applyFill="1" applyBorder="1" applyAlignment="1">
      <alignment horizontal="center" vertical="center"/>
    </xf>
    <xf numFmtId="0" fontId="36" fillId="8" borderId="25" xfId="0" applyFont="1" applyFill="1" applyBorder="1" applyAlignment="1">
      <alignment horizontal="center" vertical="center"/>
    </xf>
    <xf numFmtId="0" fontId="12" fillId="3" borderId="39" xfId="0" applyFont="1" applyFill="1" applyBorder="1" applyAlignment="1">
      <alignment horizontal="center" vertical="center"/>
    </xf>
    <xf numFmtId="0" fontId="12" fillId="3" borderId="32" xfId="0" applyFont="1" applyFill="1" applyBorder="1" applyAlignment="1">
      <alignment horizontal="center" vertical="center"/>
    </xf>
    <xf numFmtId="0" fontId="12" fillId="3" borderId="11" xfId="0" applyFont="1" applyFill="1" applyBorder="1" applyAlignment="1">
      <alignment horizontal="center" vertical="center"/>
    </xf>
    <xf numFmtId="0" fontId="0" fillId="0" borderId="40" xfId="0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12" fillId="2" borderId="27" xfId="0" applyFont="1" applyFill="1" applyBorder="1" applyAlignment="1">
      <alignment horizontal="center" vertical="center"/>
    </xf>
    <xf numFmtId="0" fontId="12" fillId="2" borderId="2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12" fillId="0" borderId="13" xfId="0" applyNumberFormat="1" applyFont="1" applyBorder="1" applyAlignment="1">
      <alignment horizontal="center" vertical="center"/>
    </xf>
    <xf numFmtId="49" fontId="12" fillId="0" borderId="14" xfId="0" applyNumberFormat="1" applyFont="1" applyBorder="1" applyAlignment="1">
      <alignment horizontal="center" vertical="center"/>
    </xf>
    <xf numFmtId="49" fontId="0" fillId="8" borderId="5" xfId="0" applyNumberFormat="1" applyFill="1" applyBorder="1" applyAlignment="1">
      <alignment horizontal="center" vertical="center"/>
    </xf>
    <xf numFmtId="49" fontId="0" fillId="8" borderId="48" xfId="0" applyNumberFormat="1" applyFill="1" applyBorder="1" applyAlignment="1">
      <alignment horizontal="center" vertical="center"/>
    </xf>
    <xf numFmtId="49" fontId="0" fillId="8" borderId="2" xfId="0" applyNumberFormat="1" applyFill="1" applyBorder="1" applyAlignment="1">
      <alignment horizontal="center" vertical="center"/>
    </xf>
    <xf numFmtId="49" fontId="12" fillId="2" borderId="6" xfId="0" applyNumberFormat="1" applyFont="1" applyFill="1" applyBorder="1" applyAlignment="1">
      <alignment horizontal="center" vertical="center"/>
    </xf>
    <xf numFmtId="49" fontId="12" fillId="2" borderId="26" xfId="0" applyNumberFormat="1" applyFont="1" applyFill="1" applyBorder="1" applyAlignment="1">
      <alignment horizontal="center" vertical="center"/>
    </xf>
    <xf numFmtId="49" fontId="12" fillId="2" borderId="7" xfId="0" applyNumberFormat="1" applyFont="1" applyFill="1" applyBorder="1" applyAlignment="1">
      <alignment horizontal="center" vertical="center"/>
    </xf>
    <xf numFmtId="49" fontId="12" fillId="3" borderId="10" xfId="0" applyNumberFormat="1" applyFont="1" applyFill="1" applyBorder="1" applyAlignment="1">
      <alignment horizontal="center" vertical="center"/>
    </xf>
    <xf numFmtId="49" fontId="12" fillId="3" borderId="32" xfId="0" applyNumberFormat="1" applyFont="1" applyFill="1" applyBorder="1" applyAlignment="1">
      <alignment horizontal="center" vertical="center"/>
    </xf>
    <xf numFmtId="49" fontId="12" fillId="3" borderId="11" xfId="0" applyNumberFormat="1" applyFont="1" applyFill="1" applyBorder="1" applyAlignment="1">
      <alignment horizontal="center" vertical="center"/>
    </xf>
    <xf numFmtId="0" fontId="0" fillId="0" borderId="62" xfId="0" applyBorder="1" applyAlignment="1">
      <alignment horizontal="center" vertical="center" wrapText="1"/>
    </xf>
    <xf numFmtId="0" fontId="0" fillId="0" borderId="65" xfId="0" applyBorder="1" applyAlignment="1">
      <alignment horizontal="center" vertical="center" wrapText="1"/>
    </xf>
    <xf numFmtId="0" fontId="0" fillId="0" borderId="63" xfId="0" applyBorder="1" applyAlignment="1">
      <alignment horizontal="center" vertical="center" wrapText="1"/>
    </xf>
    <xf numFmtId="0" fontId="29" fillId="0" borderId="34" xfId="0" applyFont="1" applyBorder="1" applyAlignment="1">
      <alignment vertical="top"/>
    </xf>
    <xf numFmtId="0" fontId="29" fillId="0" borderId="53" xfId="0" applyFont="1" applyBorder="1" applyAlignment="1">
      <alignment vertical="top"/>
    </xf>
    <xf numFmtId="0" fontId="17" fillId="0" borderId="34" xfId="0" applyFont="1" applyBorder="1" applyAlignment="1">
      <alignment vertical="top"/>
    </xf>
    <xf numFmtId="0" fontId="17" fillId="0" borderId="53" xfId="0" applyFont="1" applyBorder="1" applyAlignment="1">
      <alignment vertical="top"/>
    </xf>
    <xf numFmtId="0" fontId="0" fillId="0" borderId="0" xfId="0" applyAlignment="1">
      <alignment horizontal="center"/>
    </xf>
    <xf numFmtId="49" fontId="9" fillId="2" borderId="36" xfId="0" applyNumberFormat="1" applyFont="1" applyFill="1" applyBorder="1" applyAlignment="1">
      <alignment horizontal="center" vertical="center" wrapText="1"/>
    </xf>
    <xf numFmtId="49" fontId="9" fillId="3" borderId="36" xfId="0" applyNumberFormat="1" applyFont="1" applyFill="1" applyBorder="1" applyAlignment="1">
      <alignment horizontal="center" vertical="center" wrapText="1"/>
    </xf>
    <xf numFmtId="49" fontId="12" fillId="3" borderId="37" xfId="0" applyNumberFormat="1" applyFont="1" applyFill="1" applyBorder="1" applyAlignment="1">
      <alignment horizontal="center" vertical="center" wrapText="1"/>
    </xf>
    <xf numFmtId="49" fontId="12" fillId="3" borderId="38" xfId="0" applyNumberFormat="1" applyFont="1" applyFill="1" applyBorder="1" applyAlignment="1">
      <alignment horizontal="center" vertical="center"/>
    </xf>
    <xf numFmtId="0" fontId="12" fillId="3" borderId="37" xfId="0" applyFont="1" applyFill="1" applyBorder="1" applyAlignment="1">
      <alignment horizontal="center" vertical="center"/>
    </xf>
    <xf numFmtId="0" fontId="12" fillId="3" borderId="45" xfId="0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46" xfId="0" applyFont="1" applyFill="1" applyBorder="1" applyAlignment="1">
      <alignment horizontal="center" vertical="center"/>
    </xf>
    <xf numFmtId="49" fontId="12" fillId="2" borderId="21" xfId="0" applyNumberFormat="1" applyFont="1" applyFill="1" applyBorder="1" applyAlignment="1">
      <alignment horizontal="center" vertical="center"/>
    </xf>
    <xf numFmtId="49" fontId="12" fillId="2" borderId="54" xfId="0" applyNumberFormat="1" applyFont="1" applyFill="1" applyBorder="1" applyAlignment="1">
      <alignment horizontal="center" vertical="center"/>
    </xf>
    <xf numFmtId="0" fontId="9" fillId="0" borderId="57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1" fontId="8" fillId="0" borderId="50" xfId="0" applyNumberFormat="1" applyFont="1" applyBorder="1" applyAlignment="1">
      <alignment horizontal="center" vertical="center"/>
    </xf>
    <xf numFmtId="1" fontId="8" fillId="0" borderId="44" xfId="0" applyNumberFormat="1" applyFont="1" applyBorder="1" applyAlignment="1">
      <alignment horizontal="center" vertical="center"/>
    </xf>
    <xf numFmtId="1" fontId="8" fillId="0" borderId="45" xfId="0" applyNumberFormat="1" applyFont="1" applyBorder="1" applyAlignment="1">
      <alignment horizontal="center" vertical="center"/>
    </xf>
    <xf numFmtId="1" fontId="8" fillId="0" borderId="13" xfId="0" applyNumberFormat="1" applyFont="1" applyBorder="1" applyAlignment="1">
      <alignment horizontal="center" vertical="center"/>
    </xf>
    <xf numFmtId="1" fontId="8" fillId="0" borderId="14" xfId="0" applyNumberFormat="1" applyFont="1" applyBorder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horizontal="center" vertical="center"/>
    </xf>
    <xf numFmtId="1" fontId="8" fillId="5" borderId="10" xfId="0" applyNumberFormat="1" applyFont="1" applyFill="1" applyBorder="1" applyAlignment="1">
      <alignment horizontal="center" vertical="center"/>
    </xf>
    <xf numFmtId="1" fontId="8" fillId="5" borderId="11" xfId="0" applyNumberFormat="1" applyFont="1" applyFill="1" applyBorder="1" applyAlignment="1">
      <alignment horizontal="center" vertical="center"/>
    </xf>
    <xf numFmtId="0" fontId="9" fillId="0" borderId="68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/>
    </xf>
    <xf numFmtId="0" fontId="9" fillId="0" borderId="43" xfId="0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 wrapText="1"/>
    </xf>
    <xf numFmtId="1" fontId="8" fillId="0" borderId="72" xfId="0" applyNumberFormat="1" applyFont="1" applyBorder="1" applyAlignment="1">
      <alignment horizontal="center" vertical="center"/>
    </xf>
    <xf numFmtId="1" fontId="8" fillId="0" borderId="66" xfId="0" applyNumberFormat="1" applyFont="1" applyBorder="1" applyAlignment="1">
      <alignment horizontal="center" vertical="center"/>
    </xf>
    <xf numFmtId="0" fontId="8" fillId="0" borderId="73" xfId="0" applyFont="1" applyBorder="1" applyAlignment="1">
      <alignment vertical="top"/>
    </xf>
    <xf numFmtId="0" fontId="8" fillId="0" borderId="74" xfId="0" applyFont="1" applyBorder="1" applyAlignment="1">
      <alignment vertical="top"/>
    </xf>
    <xf numFmtId="1" fontId="0" fillId="0" borderId="13" xfId="0" applyNumberFormat="1" applyBorder="1" applyAlignment="1">
      <alignment horizontal="center" vertical="center" wrapText="1"/>
    </xf>
    <xf numFmtId="0" fontId="37" fillId="0" borderId="0" xfId="0" applyFont="1" applyAlignment="1">
      <alignment vertical="top"/>
    </xf>
    <xf numFmtId="0" fontId="37" fillId="0" borderId="33" xfId="0" applyFont="1" applyBorder="1" applyAlignment="1">
      <alignment vertical="top"/>
    </xf>
    <xf numFmtId="0" fontId="37" fillId="0" borderId="33" xfId="0" applyFont="1" applyBorder="1" applyAlignment="1">
      <alignment horizontal="left" vertical="top"/>
    </xf>
    <xf numFmtId="0" fontId="37" fillId="0" borderId="35" xfId="0" applyFont="1" applyBorder="1" applyAlignment="1">
      <alignment horizontal="left" vertical="top"/>
    </xf>
    <xf numFmtId="0" fontId="37" fillId="0" borderId="47" xfId="0" applyFont="1" applyBorder="1" applyAlignment="1">
      <alignment horizontal="left" vertical="top"/>
    </xf>
    <xf numFmtId="0" fontId="37" fillId="0" borderId="34" xfId="0" applyFont="1" applyBorder="1" applyAlignment="1">
      <alignment horizontal="center" vertical="top"/>
    </xf>
    <xf numFmtId="0" fontId="37" fillId="0" borderId="53" xfId="0" applyFont="1" applyBorder="1" applyAlignment="1">
      <alignment horizontal="center" vertical="top"/>
    </xf>
    <xf numFmtId="0" fontId="38" fillId="0" borderId="33" xfId="0" applyFont="1" applyBorder="1" applyAlignment="1">
      <alignment vertical="top"/>
    </xf>
    <xf numFmtId="0" fontId="39" fillId="0" borderId="33" xfId="0" applyFont="1" applyBorder="1" applyAlignment="1">
      <alignment vertical="top"/>
    </xf>
    <xf numFmtId="0" fontId="39" fillId="0" borderId="33" xfId="0" applyFont="1" applyBorder="1" applyAlignment="1">
      <alignment horizontal="left" vertical="top"/>
    </xf>
    <xf numFmtId="0" fontId="29" fillId="0" borderId="33" xfId="0" applyFont="1" applyBorder="1" applyAlignment="1">
      <alignment vertical="top"/>
    </xf>
    <xf numFmtId="0" fontId="39" fillId="0" borderId="35" xfId="0" applyFont="1" applyBorder="1" applyAlignment="1">
      <alignment horizontal="left" vertical="top"/>
    </xf>
    <xf numFmtId="0" fontId="39" fillId="0" borderId="47" xfId="0" applyFont="1" applyBorder="1" applyAlignment="1">
      <alignment horizontal="left" vertical="top"/>
    </xf>
    <xf numFmtId="0" fontId="15" fillId="0" borderId="35" xfId="0" applyFont="1" applyBorder="1" applyAlignment="1">
      <alignment horizontal="left" vertical="top"/>
    </xf>
    <xf numFmtId="0" fontId="15" fillId="0" borderId="47" xfId="0" applyFont="1" applyBorder="1" applyAlignment="1">
      <alignment horizontal="left" vertical="top"/>
    </xf>
    <xf numFmtId="0" fontId="39" fillId="0" borderId="34" xfId="0" applyFont="1" applyBorder="1" applyAlignment="1">
      <alignment horizontal="center" vertical="top"/>
    </xf>
    <xf numFmtId="0" fontId="39" fillId="0" borderId="53" xfId="0" applyFont="1" applyBorder="1" applyAlignment="1">
      <alignment horizontal="center" vertical="top"/>
    </xf>
    <xf numFmtId="0" fontId="15" fillId="0" borderId="34" xfId="0" applyFont="1" applyBorder="1" applyAlignment="1">
      <alignment vertical="top"/>
    </xf>
    <xf numFmtId="0" fontId="15" fillId="0" borderId="69" xfId="0" applyFont="1" applyBorder="1" applyAlignment="1">
      <alignment vertical="top"/>
    </xf>
    <xf numFmtId="0" fontId="15" fillId="0" borderId="53" xfId="0" applyFont="1" applyBorder="1" applyAlignment="1">
      <alignment vertical="top"/>
    </xf>
    <xf numFmtId="0" fontId="8" fillId="5" borderId="8" xfId="0" applyFont="1" applyFill="1" applyBorder="1" applyAlignment="1">
      <alignment horizontal="center" vertical="center"/>
    </xf>
    <xf numFmtId="1" fontId="8" fillId="5" borderId="9" xfId="0" applyNumberFormat="1" applyFont="1" applyFill="1" applyBorder="1" applyAlignment="1">
      <alignment horizontal="center" vertical="center"/>
    </xf>
    <xf numFmtId="1" fontId="8" fillId="5" borderId="8" xfId="0" applyNumberFormat="1" applyFont="1" applyFill="1" applyBorder="1" applyAlignment="1">
      <alignment horizontal="center" vertical="center"/>
    </xf>
    <xf numFmtId="0" fontId="0" fillId="8" borderId="0" xfId="0" applyFill="1"/>
    <xf numFmtId="0" fontId="37" fillId="8" borderId="35" xfId="0" applyFont="1" applyFill="1" applyBorder="1" applyAlignment="1">
      <alignment horizontal="left" vertical="top"/>
    </xf>
    <xf numFmtId="0" fontId="37" fillId="8" borderId="47" xfId="0" applyFont="1" applyFill="1" applyBorder="1" applyAlignment="1">
      <alignment horizontal="left" vertical="top"/>
    </xf>
    <xf numFmtId="0" fontId="14" fillId="8" borderId="33" xfId="0" applyFont="1" applyFill="1" applyBorder="1" applyAlignment="1">
      <alignment vertical="top"/>
    </xf>
    <xf numFmtId="0" fontId="14" fillId="8" borderId="35" xfId="0" applyFont="1" applyFill="1" applyBorder="1" applyAlignment="1">
      <alignment horizontal="left" vertical="top"/>
    </xf>
    <xf numFmtId="0" fontId="14" fillId="8" borderId="47" xfId="0" applyFont="1" applyFill="1" applyBorder="1" applyAlignment="1">
      <alignment horizontal="left" vertical="top"/>
    </xf>
    <xf numFmtId="0" fontId="17" fillId="8" borderId="33" xfId="0" applyFont="1" applyFill="1" applyBorder="1" applyAlignment="1">
      <alignment vertical="top"/>
    </xf>
    <xf numFmtId="0" fontId="39" fillId="8" borderId="35" xfId="0" applyFont="1" applyFill="1" applyBorder="1" applyAlignment="1">
      <alignment horizontal="left" vertical="top"/>
    </xf>
    <xf numFmtId="0" fontId="39" fillId="8" borderId="47" xfId="0" applyFont="1" applyFill="1" applyBorder="1" applyAlignment="1">
      <alignment horizontal="left" vertical="top"/>
    </xf>
    <xf numFmtId="0" fontId="15" fillId="8" borderId="33" xfId="0" applyFont="1" applyFill="1" applyBorder="1" applyAlignment="1">
      <alignment vertical="top"/>
    </xf>
    <xf numFmtId="0" fontId="14" fillId="5" borderId="33" xfId="0" applyFont="1" applyFill="1" applyBorder="1" applyAlignment="1">
      <alignment vertical="top"/>
    </xf>
    <xf numFmtId="0" fontId="0" fillId="5" borderId="0" xfId="0" applyFill="1"/>
    <xf numFmtId="0" fontId="37" fillId="5" borderId="35" xfId="0" applyFont="1" applyFill="1" applyBorder="1" applyAlignment="1">
      <alignment horizontal="left" vertical="top"/>
    </xf>
    <xf numFmtId="0" fontId="37" fillId="5" borderId="47" xfId="0" applyFont="1" applyFill="1" applyBorder="1" applyAlignment="1">
      <alignment horizontal="left" vertical="top"/>
    </xf>
    <xf numFmtId="0" fontId="15" fillId="5" borderId="33" xfId="0" applyFont="1" applyFill="1" applyBorder="1" applyAlignment="1">
      <alignment vertical="top"/>
    </xf>
    <xf numFmtId="1" fontId="0" fillId="2" borderId="9" xfId="0" applyNumberFormat="1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49" fontId="12" fillId="2" borderId="13" xfId="0" applyNumberFormat="1" applyFont="1" applyFill="1" applyBorder="1" applyAlignment="1">
      <alignment horizontal="center" vertical="center"/>
    </xf>
    <xf numFmtId="49" fontId="12" fillId="2" borderId="14" xfId="0" applyNumberFormat="1" applyFont="1" applyFill="1" applyBorder="1" applyAlignment="1">
      <alignment horizontal="center" vertical="center"/>
    </xf>
    <xf numFmtId="1" fontId="12" fillId="2" borderId="9" xfId="0" applyNumberFormat="1" applyFont="1" applyFill="1" applyBorder="1" applyAlignment="1">
      <alignment horizontal="center" vertical="center"/>
    </xf>
    <xf numFmtId="1" fontId="0" fillId="7" borderId="7" xfId="0" applyNumberFormat="1" applyFill="1" applyBorder="1" applyAlignment="1">
      <alignment horizontal="center" vertical="center" wrapText="1"/>
    </xf>
    <xf numFmtId="0" fontId="0" fillId="7" borderId="57" xfId="0" applyFill="1" applyBorder="1" applyAlignment="1">
      <alignment horizontal="center" vertical="center" wrapText="1"/>
    </xf>
    <xf numFmtId="0" fontId="12" fillId="7" borderId="23" xfId="0" applyFont="1" applyFill="1" applyBorder="1" applyAlignment="1">
      <alignment horizontal="center" vertical="center" wrapText="1"/>
    </xf>
    <xf numFmtId="0" fontId="0" fillId="7" borderId="13" xfId="0" applyFill="1" applyBorder="1" applyAlignment="1">
      <alignment horizontal="center" vertical="center"/>
    </xf>
    <xf numFmtId="0" fontId="0" fillId="7" borderId="14" xfId="0" applyFill="1" applyBorder="1" applyAlignment="1">
      <alignment horizontal="center" vertical="center"/>
    </xf>
    <xf numFmtId="49" fontId="12" fillId="7" borderId="13" xfId="0" applyNumberFormat="1" applyFont="1" applyFill="1" applyBorder="1" applyAlignment="1">
      <alignment horizontal="center" vertical="center"/>
    </xf>
    <xf numFmtId="49" fontId="12" fillId="7" borderId="14" xfId="0" applyNumberFormat="1" applyFont="1" applyFill="1" applyBorder="1" applyAlignment="1">
      <alignment horizontal="center" vertical="center"/>
    </xf>
    <xf numFmtId="0" fontId="12" fillId="7" borderId="8" xfId="0" applyFont="1" applyFill="1" applyBorder="1" applyAlignment="1">
      <alignment horizontal="center" vertical="center"/>
    </xf>
    <xf numFmtId="0" fontId="12" fillId="7" borderId="25" xfId="0" applyFont="1" applyFill="1" applyBorder="1" applyAlignment="1">
      <alignment horizontal="center" vertical="center"/>
    </xf>
    <xf numFmtId="0" fontId="12" fillId="7" borderId="25" xfId="0" applyFont="1" applyFill="1" applyBorder="1" applyAlignment="1">
      <alignment horizontal="center" vertical="center"/>
    </xf>
    <xf numFmtId="1" fontId="12" fillId="7" borderId="9" xfId="0" applyNumberFormat="1" applyFont="1" applyFill="1" applyBorder="1" applyAlignment="1">
      <alignment horizontal="center" vertical="center"/>
    </xf>
    <xf numFmtId="49" fontId="12" fillId="7" borderId="8" xfId="0" applyNumberFormat="1" applyFont="1" applyFill="1" applyBorder="1" applyAlignment="1">
      <alignment horizontal="center" vertical="center" wrapText="1"/>
    </xf>
    <xf numFmtId="49" fontId="12" fillId="7" borderId="25" xfId="0" applyNumberFormat="1" applyFont="1" applyFill="1" applyBorder="1" applyAlignment="1">
      <alignment horizontal="center" vertical="center"/>
    </xf>
    <xf numFmtId="49" fontId="12" fillId="7" borderId="9" xfId="0" applyNumberFormat="1" applyFont="1" applyFill="1" applyBorder="1" applyAlignment="1">
      <alignment horizontal="center" vertical="center"/>
    </xf>
    <xf numFmtId="0" fontId="12" fillId="7" borderId="24" xfId="0" applyFont="1" applyFill="1" applyBorder="1" applyAlignment="1">
      <alignment horizontal="center" vertical="center"/>
    </xf>
    <xf numFmtId="0" fontId="12" fillId="7" borderId="9" xfId="0" applyFont="1" applyFill="1" applyBorder="1" applyAlignment="1">
      <alignment horizontal="center" vertical="center"/>
    </xf>
    <xf numFmtId="1" fontId="0" fillId="3" borderId="9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49" fontId="12" fillId="3" borderId="13" xfId="0" applyNumberFormat="1" applyFont="1" applyFill="1" applyBorder="1" applyAlignment="1">
      <alignment horizontal="center" vertical="center"/>
    </xf>
    <xf numFmtId="49" fontId="12" fillId="3" borderId="14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40" xfId="0" applyFont="1" applyBorder="1" applyAlignment="1">
      <alignment horizontal="center" vertical="center" wrapText="1"/>
    </xf>
    <xf numFmtId="0" fontId="2" fillId="0" borderId="61" xfId="0" applyFont="1" applyBorder="1" applyAlignment="1">
      <alignment horizontal="center" vertical="center" wrapText="1"/>
    </xf>
    <xf numFmtId="0" fontId="2" fillId="0" borderId="65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2" fillId="8" borderId="5" xfId="0" applyFont="1" applyFill="1" applyBorder="1" applyAlignment="1">
      <alignment horizontal="center" vertical="center"/>
    </xf>
    <xf numFmtId="0" fontId="2" fillId="8" borderId="48" xfId="0" applyFont="1" applyFill="1" applyBorder="1" applyAlignment="1">
      <alignment horizontal="center" vertical="center"/>
    </xf>
    <xf numFmtId="0" fontId="2" fillId="8" borderId="29" xfId="0" applyFont="1" applyFill="1" applyBorder="1" applyAlignment="1">
      <alignment horizontal="center" vertical="center"/>
    </xf>
    <xf numFmtId="0" fontId="2" fillId="8" borderId="14" xfId="0" applyFont="1" applyFill="1" applyBorder="1" applyAlignment="1">
      <alignment horizontal="center" vertical="center"/>
    </xf>
    <xf numFmtId="1" fontId="0" fillId="8" borderId="9" xfId="0" applyNumberFormat="1" applyFill="1" applyBorder="1" applyAlignment="1">
      <alignment horizontal="center" vertical="center" wrapText="1"/>
    </xf>
    <xf numFmtId="0" fontId="0" fillId="8" borderId="22" xfId="0" applyFill="1" applyBorder="1" applyAlignment="1">
      <alignment horizontal="center" vertical="center" wrapText="1"/>
    </xf>
    <xf numFmtId="0" fontId="12" fillId="8" borderId="12" xfId="0" applyFont="1" applyFill="1" applyBorder="1" applyAlignment="1">
      <alignment horizontal="center" vertical="center" wrapText="1"/>
    </xf>
    <xf numFmtId="0" fontId="0" fillId="8" borderId="13" xfId="0" applyFill="1" applyBorder="1" applyAlignment="1">
      <alignment horizontal="center" vertical="center"/>
    </xf>
    <xf numFmtId="0" fontId="0" fillId="8" borderId="14" xfId="0" applyFill="1" applyBorder="1" applyAlignment="1">
      <alignment horizontal="center" vertical="center"/>
    </xf>
    <xf numFmtId="49" fontId="12" fillId="8" borderId="13" xfId="0" applyNumberFormat="1" applyFont="1" applyFill="1" applyBorder="1" applyAlignment="1">
      <alignment horizontal="center" vertical="center"/>
    </xf>
    <xf numFmtId="49" fontId="12" fillId="8" borderId="14" xfId="0" applyNumberFormat="1" applyFont="1" applyFill="1" applyBorder="1" applyAlignment="1">
      <alignment horizontal="center" vertical="center"/>
    </xf>
    <xf numFmtId="0" fontId="12" fillId="2" borderId="54" xfId="0" applyFont="1" applyFill="1" applyBorder="1" applyAlignment="1">
      <alignment horizontal="center" vertical="center"/>
    </xf>
    <xf numFmtId="0" fontId="12" fillId="3" borderId="38" xfId="0" applyFont="1" applyFill="1" applyBorder="1" applyAlignment="1">
      <alignment horizontal="center" vertical="center"/>
    </xf>
    <xf numFmtId="1" fontId="8" fillId="4" borderId="25" xfId="0" applyNumberFormat="1" applyFont="1" applyFill="1" applyBorder="1" applyAlignment="1">
      <alignment horizontal="center" vertical="center" wrapText="1"/>
    </xf>
    <xf numFmtId="1" fontId="8" fillId="0" borderId="15" xfId="0" applyNumberFormat="1" applyFont="1" applyFill="1" applyBorder="1" applyAlignment="1">
      <alignment horizontal="center" vertical="center"/>
    </xf>
    <xf numFmtId="1" fontId="8" fillId="0" borderId="8" xfId="0" applyNumberFormat="1" applyFont="1" applyFill="1" applyBorder="1" applyAlignment="1">
      <alignment horizontal="center" vertical="center"/>
    </xf>
    <xf numFmtId="1" fontId="8" fillId="0" borderId="9" xfId="0" applyNumberFormat="1" applyFont="1" applyFill="1" applyBorder="1" applyAlignment="1">
      <alignment horizontal="center" vertical="center"/>
    </xf>
    <xf numFmtId="1" fontId="8" fillId="0" borderId="10" xfId="0" applyNumberFormat="1" applyFont="1" applyFill="1" applyBorder="1" applyAlignment="1">
      <alignment horizontal="center" vertical="center"/>
    </xf>
    <xf numFmtId="1" fontId="8" fillId="0" borderId="11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/>
    </xf>
    <xf numFmtId="1" fontId="8" fillId="0" borderId="7" xfId="0" applyNumberFormat="1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49" fontId="9" fillId="0" borderId="40" xfId="0" applyNumberFormat="1" applyFont="1" applyFill="1" applyBorder="1" applyAlignment="1">
      <alignment horizontal="center" vertical="center" wrapText="1"/>
    </xf>
    <xf numFmtId="49" fontId="9" fillId="0" borderId="61" xfId="0" applyNumberFormat="1" applyFont="1" applyFill="1" applyBorder="1" applyAlignment="1">
      <alignment horizontal="center" vertical="center" wrapText="1"/>
    </xf>
    <xf numFmtId="49" fontId="9" fillId="0" borderId="36" xfId="0" applyNumberFormat="1" applyFont="1" applyFill="1" applyBorder="1" applyAlignment="1">
      <alignment horizontal="center" vertical="center" wrapText="1"/>
    </xf>
    <xf numFmtId="0" fontId="9" fillId="0" borderId="49" xfId="0" applyFont="1" applyFill="1" applyBorder="1" applyAlignment="1">
      <alignment horizontal="center" vertical="center" wrapText="1"/>
    </xf>
    <xf numFmtId="0" fontId="12" fillId="0" borderId="49" xfId="0" applyFont="1" applyFill="1" applyBorder="1" applyAlignment="1">
      <alignment horizontal="center" vertical="center" wrapText="1"/>
    </xf>
    <xf numFmtId="0" fontId="9" fillId="0" borderId="64" xfId="0" applyFont="1" applyFill="1" applyBorder="1" applyAlignment="1">
      <alignment horizontal="center" vertical="center" wrapText="1"/>
    </xf>
    <xf numFmtId="0" fontId="9" fillId="0" borderId="62" xfId="0" applyFont="1" applyFill="1" applyBorder="1" applyAlignment="1">
      <alignment horizontal="center" vertical="center" wrapText="1"/>
    </xf>
    <xf numFmtId="0" fontId="9" fillId="0" borderId="63" xfId="0" applyFont="1" applyFill="1" applyBorder="1" applyAlignment="1">
      <alignment horizontal="center" vertical="center" wrapText="1"/>
    </xf>
    <xf numFmtId="1" fontId="9" fillId="0" borderId="49" xfId="0" applyNumberFormat="1" applyFont="1" applyFill="1" applyBorder="1" applyAlignment="1">
      <alignment horizontal="center" vertical="center" wrapText="1"/>
    </xf>
    <xf numFmtId="1" fontId="8" fillId="0" borderId="28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1" fontId="8" fillId="0" borderId="9" xfId="0" applyNumberFormat="1" applyFont="1" applyFill="1" applyBorder="1" applyAlignment="1">
      <alignment horizontal="center" vertical="center" wrapText="1"/>
    </xf>
    <xf numFmtId="1" fontId="8" fillId="0" borderId="42" xfId="0" applyNumberFormat="1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1" fontId="8" fillId="0" borderId="11" xfId="0" applyNumberFormat="1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left" vertical="top" wrapText="1"/>
    </xf>
    <xf numFmtId="0" fontId="8" fillId="0" borderId="12" xfId="0" applyFont="1" applyFill="1" applyBorder="1" applyAlignment="1">
      <alignment horizontal="left" vertical="top" wrapText="1"/>
    </xf>
    <xf numFmtId="49" fontId="12" fillId="2" borderId="17" xfId="0" applyNumberFormat="1" applyFont="1" applyFill="1" applyBorder="1" applyAlignment="1">
      <alignment horizontal="center" vertical="center" wrapText="1"/>
    </xf>
    <xf numFmtId="49" fontId="12" fillId="3" borderId="10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" fontId="9" fillId="0" borderId="62" xfId="0" applyNumberFormat="1" applyFont="1" applyFill="1" applyBorder="1" applyAlignment="1">
      <alignment horizontal="center" vertical="center" wrapText="1"/>
    </xf>
    <xf numFmtId="1" fontId="9" fillId="0" borderId="63" xfId="0" applyNumberFormat="1" applyFont="1" applyFill="1" applyBorder="1" applyAlignment="1">
      <alignment horizontal="center" vertical="center" wrapText="1"/>
    </xf>
    <xf numFmtId="1" fontId="12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1" fontId="0" fillId="0" borderId="0" xfId="0" applyNumberFormat="1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1" fontId="8" fillId="0" borderId="44" xfId="0" applyNumberFormat="1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/>
    </xf>
    <xf numFmtId="1" fontId="8" fillId="0" borderId="45" xfId="0" applyNumberFormat="1" applyFont="1" applyFill="1" applyBorder="1" applyAlignment="1">
      <alignment horizontal="center" vertical="center"/>
    </xf>
    <xf numFmtId="1" fontId="0" fillId="0" borderId="0" xfId="0" applyNumberFormat="1" applyFont="1" applyFill="1" applyBorder="1" applyAlignment="1">
      <alignment horizontal="center" vertical="center" wrapText="1"/>
    </xf>
    <xf numFmtId="0" fontId="0" fillId="0" borderId="13" xfId="0" applyFont="1" applyBorder="1" applyAlignment="1">
      <alignment vertical="center" wrapText="1"/>
    </xf>
    <xf numFmtId="0" fontId="0" fillId="0" borderId="29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 wrapText="1"/>
    </xf>
    <xf numFmtId="0" fontId="0" fillId="0" borderId="48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/>
    </xf>
    <xf numFmtId="0" fontId="0" fillId="0" borderId="48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0" fillId="0" borderId="2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12" fillId="8" borderId="10" xfId="0" applyFont="1" applyFill="1" applyBorder="1" applyAlignment="1">
      <alignment horizontal="center" vertical="center" wrapText="1"/>
    </xf>
    <xf numFmtId="0" fontId="0" fillId="8" borderId="32" xfId="0" applyFont="1" applyFill="1" applyBorder="1" applyAlignment="1">
      <alignment horizontal="center" vertical="center"/>
    </xf>
    <xf numFmtId="0" fontId="0" fillId="8" borderId="11" xfId="0" applyFont="1" applyFill="1" applyBorder="1" applyAlignment="1">
      <alignment horizontal="center" vertical="center"/>
    </xf>
    <xf numFmtId="49" fontId="0" fillId="8" borderId="5" xfId="0" applyNumberFormat="1" applyFont="1" applyFill="1" applyBorder="1" applyAlignment="1">
      <alignment horizontal="center" vertical="center" wrapText="1"/>
    </xf>
    <xf numFmtId="49" fontId="0" fillId="8" borderId="48" xfId="0" applyNumberFormat="1" applyFont="1" applyFill="1" applyBorder="1" applyAlignment="1">
      <alignment horizontal="center" vertical="center"/>
    </xf>
    <xf numFmtId="49" fontId="0" fillId="8" borderId="2" xfId="0" applyNumberFormat="1" applyFont="1" applyFill="1" applyBorder="1" applyAlignment="1">
      <alignment horizontal="center" vertical="center"/>
    </xf>
    <xf numFmtId="49" fontId="0" fillId="0" borderId="0" xfId="0" applyNumberFormat="1" applyFont="1" applyAlignment="1">
      <alignment vertical="center"/>
    </xf>
    <xf numFmtId="1" fontId="8" fillId="0" borderId="50" xfId="0" applyNumberFormat="1" applyFont="1" applyFill="1" applyBorder="1" applyAlignment="1">
      <alignment horizontal="center" vertical="center"/>
    </xf>
    <xf numFmtId="0" fontId="8" fillId="0" borderId="30" xfId="0" applyFont="1" applyFill="1" applyBorder="1" applyAlignment="1">
      <alignment horizontal="left" vertical="top" wrapText="1"/>
    </xf>
    <xf numFmtId="0" fontId="11" fillId="12" borderId="75" xfId="0" applyFont="1" applyFill="1" applyBorder="1" applyAlignment="1">
      <alignment horizontal="left" vertical="center" textRotation="255" wrapText="1"/>
    </xf>
    <xf numFmtId="0" fontId="8" fillId="14" borderId="25" xfId="0" applyFont="1" applyFill="1" applyBorder="1" applyAlignment="1">
      <alignment horizontal="left" vertical="top" wrapText="1"/>
    </xf>
    <xf numFmtId="1" fontId="8" fillId="14" borderId="9" xfId="0" applyNumberFormat="1" applyFont="1" applyFill="1" applyBorder="1" applyAlignment="1">
      <alignment horizontal="center" vertical="center" wrapText="1"/>
    </xf>
    <xf numFmtId="0" fontId="8" fillId="11" borderId="25" xfId="0" applyFont="1" applyFill="1" applyBorder="1" applyAlignment="1">
      <alignment horizontal="left" vertical="top" wrapText="1"/>
    </xf>
    <xf numFmtId="0" fontId="8" fillId="14" borderId="67" xfId="0" applyFont="1" applyFill="1" applyBorder="1" applyAlignment="1">
      <alignment horizontal="left" vertical="top" wrapText="1"/>
    </xf>
    <xf numFmtId="0" fontId="8" fillId="11" borderId="25" xfId="0" applyFont="1" applyFill="1" applyBorder="1" applyAlignment="1">
      <alignment horizontal="center" vertical="center"/>
    </xf>
    <xf numFmtId="1" fontId="8" fillId="11" borderId="25" xfId="0" applyNumberFormat="1" applyFont="1" applyFill="1" applyBorder="1" applyAlignment="1">
      <alignment horizontal="center" vertical="center"/>
    </xf>
    <xf numFmtId="1" fontId="8" fillId="11" borderId="25" xfId="0" applyNumberFormat="1" applyFont="1" applyFill="1" applyBorder="1" applyAlignment="1">
      <alignment horizontal="center" vertical="center" wrapText="1"/>
    </xf>
    <xf numFmtId="0" fontId="8" fillId="10" borderId="25" xfId="0" applyFont="1" applyFill="1" applyBorder="1" applyAlignment="1">
      <alignment horizontal="left" vertical="top" wrapText="1"/>
    </xf>
    <xf numFmtId="0" fontId="8" fillId="11" borderId="67" xfId="0" applyFont="1" applyFill="1" applyBorder="1" applyAlignment="1">
      <alignment horizontal="left" vertical="top" wrapText="1"/>
    </xf>
    <xf numFmtId="0" fontId="8" fillId="11" borderId="67" xfId="0" applyFont="1" applyFill="1" applyBorder="1" applyAlignment="1">
      <alignment horizontal="center" vertical="center"/>
    </xf>
    <xf numFmtId="1" fontId="8" fillId="11" borderId="67" xfId="0" applyNumberFormat="1" applyFont="1" applyFill="1" applyBorder="1" applyAlignment="1">
      <alignment horizontal="center" vertical="center"/>
    </xf>
    <xf numFmtId="0" fontId="11" fillId="10" borderId="25" xfId="0" applyFont="1" applyFill="1" applyBorder="1" applyAlignment="1">
      <alignment horizontal="center" vertical="top" textRotation="255" wrapText="1"/>
    </xf>
    <xf numFmtId="0" fontId="8" fillId="10" borderId="25" xfId="0" applyFont="1" applyFill="1" applyBorder="1" applyAlignment="1">
      <alignment horizontal="center" vertical="center"/>
    </xf>
    <xf numFmtId="1" fontId="8" fillId="10" borderId="25" xfId="0" applyNumberFormat="1" applyFont="1" applyFill="1" applyBorder="1" applyAlignment="1">
      <alignment horizontal="center" vertical="center"/>
    </xf>
    <xf numFmtId="1" fontId="8" fillId="10" borderId="25" xfId="0" applyNumberFormat="1" applyFont="1" applyFill="1" applyBorder="1" applyAlignment="1">
      <alignment horizontal="center" vertical="center" wrapText="1"/>
    </xf>
    <xf numFmtId="0" fontId="8" fillId="14" borderId="25" xfId="0" applyFont="1" applyFill="1" applyBorder="1" applyAlignment="1">
      <alignment horizontal="center" vertical="center"/>
    </xf>
    <xf numFmtId="0" fontId="8" fillId="5" borderId="25" xfId="0" applyFont="1" applyFill="1" applyBorder="1" applyAlignment="1">
      <alignment horizontal="left" vertical="top"/>
    </xf>
    <xf numFmtId="0" fontId="11" fillId="10" borderId="67" xfId="0" applyFont="1" applyFill="1" applyBorder="1" applyAlignment="1">
      <alignment horizontal="center" vertical="top" textRotation="255" wrapText="1"/>
    </xf>
    <xf numFmtId="0" fontId="8" fillId="10" borderId="67" xfId="0" applyFont="1" applyFill="1" applyBorder="1" applyAlignment="1">
      <alignment horizontal="left" vertical="top" wrapText="1"/>
    </xf>
    <xf numFmtId="1" fontId="8" fillId="10" borderId="67" xfId="0" applyNumberFormat="1" applyFont="1" applyFill="1" applyBorder="1" applyAlignment="1">
      <alignment horizontal="center" vertical="center"/>
    </xf>
    <xf numFmtId="1" fontId="8" fillId="10" borderId="67" xfId="0" applyNumberFormat="1" applyFont="1" applyFill="1" applyBorder="1" applyAlignment="1">
      <alignment horizontal="center" vertical="center" wrapText="1"/>
    </xf>
    <xf numFmtId="0" fontId="0" fillId="5" borderId="25" xfId="0" applyFont="1" applyFill="1" applyBorder="1" applyAlignment="1">
      <alignment horizontal="left" vertical="center" textRotation="255" wrapText="1"/>
    </xf>
    <xf numFmtId="1" fontId="8" fillId="5" borderId="25" xfId="0" applyNumberFormat="1" applyFont="1" applyFill="1" applyBorder="1" applyAlignment="1">
      <alignment horizontal="center" vertical="center"/>
    </xf>
    <xf numFmtId="1" fontId="8" fillId="5" borderId="25" xfId="0" applyNumberFormat="1" applyFont="1" applyFill="1" applyBorder="1" applyAlignment="1">
      <alignment horizontal="center" vertical="center" wrapText="1"/>
    </xf>
    <xf numFmtId="0" fontId="14" fillId="13" borderId="25" xfId="0" applyFont="1" applyFill="1" applyBorder="1" applyAlignment="1">
      <alignment horizontal="left" vertical="top"/>
    </xf>
    <xf numFmtId="0" fontId="0" fillId="5" borderId="67" xfId="0" applyFont="1" applyFill="1" applyBorder="1" applyAlignment="1">
      <alignment horizontal="left" vertical="center" textRotation="255" wrapText="1"/>
    </xf>
    <xf numFmtId="0" fontId="8" fillId="5" borderId="67" xfId="0" applyFont="1" applyFill="1" applyBorder="1" applyAlignment="1">
      <alignment horizontal="left" vertical="top"/>
    </xf>
    <xf numFmtId="1" fontId="8" fillId="5" borderId="67" xfId="0" applyNumberFormat="1" applyFont="1" applyFill="1" applyBorder="1" applyAlignment="1">
      <alignment horizontal="center" vertical="center" wrapText="1"/>
    </xf>
    <xf numFmtId="0" fontId="0" fillId="13" borderId="25" xfId="0" applyFont="1" applyFill="1" applyBorder="1" applyAlignment="1">
      <alignment horizontal="left" vertical="center" textRotation="255" wrapText="1"/>
    </xf>
    <xf numFmtId="0" fontId="0" fillId="13" borderId="25" xfId="0" applyFont="1" applyFill="1" applyBorder="1" applyAlignment="1">
      <alignment horizontal="left" vertical="center" textRotation="255"/>
    </xf>
    <xf numFmtId="1" fontId="8" fillId="13" borderId="25" xfId="0" applyNumberFormat="1" applyFont="1" applyFill="1" applyBorder="1" applyAlignment="1">
      <alignment horizontal="center" vertical="center"/>
    </xf>
    <xf numFmtId="1" fontId="8" fillId="13" borderId="25" xfId="0" applyNumberFormat="1" applyFont="1" applyFill="1" applyBorder="1" applyAlignment="1">
      <alignment horizontal="center" vertical="center" wrapText="1"/>
    </xf>
    <xf numFmtId="0" fontId="0" fillId="15" borderId="75" xfId="0" applyFont="1" applyFill="1" applyBorder="1" applyAlignment="1">
      <alignment horizontal="center" vertical="center" wrapText="1"/>
    </xf>
    <xf numFmtId="0" fontId="14" fillId="15" borderId="52" xfId="0" applyFont="1" applyFill="1" applyBorder="1" applyAlignment="1">
      <alignment horizontal="left" vertical="top"/>
    </xf>
    <xf numFmtId="0" fontId="0" fillId="15" borderId="75" xfId="0" applyFont="1" applyFill="1" applyBorder="1" applyAlignment="1">
      <alignment horizontal="center" vertical="center"/>
    </xf>
    <xf numFmtId="0" fontId="14" fillId="15" borderId="25" xfId="0" applyFont="1" applyFill="1" applyBorder="1" applyAlignment="1">
      <alignment horizontal="left" vertical="top"/>
    </xf>
    <xf numFmtId="1" fontId="8" fillId="13" borderId="67" xfId="0" applyNumberFormat="1" applyFont="1" applyFill="1" applyBorder="1" applyAlignment="1">
      <alignment horizontal="center" vertical="center" wrapText="1"/>
    </xf>
    <xf numFmtId="1" fontId="8" fillId="15" borderId="25" xfId="0" applyNumberFormat="1" applyFont="1" applyFill="1" applyBorder="1" applyAlignment="1">
      <alignment horizontal="center" vertical="center"/>
    </xf>
    <xf numFmtId="1" fontId="8" fillId="15" borderId="25" xfId="0" applyNumberFormat="1" applyFont="1" applyFill="1" applyBorder="1" applyAlignment="1">
      <alignment horizontal="center" vertical="center" wrapText="1"/>
    </xf>
    <xf numFmtId="1" fontId="0" fillId="15" borderId="25" xfId="0" applyNumberFormat="1" applyFont="1" applyFill="1" applyBorder="1" applyAlignment="1">
      <alignment horizontal="center" vertical="center" wrapText="1"/>
    </xf>
    <xf numFmtId="0" fontId="14" fillId="9" borderId="25" xfId="0" applyFont="1" applyFill="1" applyBorder="1" applyAlignment="1">
      <alignment horizontal="left" vertical="top"/>
    </xf>
    <xf numFmtId="0" fontId="8" fillId="9" borderId="25" xfId="0" applyFont="1" applyFill="1" applyBorder="1" applyAlignment="1">
      <alignment horizontal="left" vertical="top" wrapText="1"/>
    </xf>
    <xf numFmtId="0" fontId="14" fillId="15" borderId="67" xfId="0" applyFont="1" applyFill="1" applyBorder="1" applyAlignment="1">
      <alignment horizontal="left" vertical="top"/>
    </xf>
    <xf numFmtId="1" fontId="8" fillId="15" borderId="67" xfId="0" applyNumberFormat="1" applyFont="1" applyFill="1" applyBorder="1" applyAlignment="1">
      <alignment horizontal="center" vertical="center"/>
    </xf>
    <xf numFmtId="1" fontId="8" fillId="15" borderId="67" xfId="0" applyNumberFormat="1" applyFont="1" applyFill="1" applyBorder="1" applyAlignment="1">
      <alignment horizontal="center" vertical="center" wrapText="1"/>
    </xf>
    <xf numFmtId="0" fontId="40" fillId="9" borderId="25" xfId="0" applyFont="1" applyFill="1" applyBorder="1" applyAlignment="1">
      <alignment horizontal="center" vertical="center" textRotation="255" wrapText="1"/>
    </xf>
    <xf numFmtId="1" fontId="8" fillId="9" borderId="25" xfId="0" applyNumberFormat="1" applyFont="1" applyFill="1" applyBorder="1" applyAlignment="1">
      <alignment horizontal="center" vertical="center"/>
    </xf>
    <xf numFmtId="1" fontId="8" fillId="9" borderId="25" xfId="0" applyNumberFormat="1" applyFont="1" applyFill="1" applyBorder="1" applyAlignment="1">
      <alignment horizontal="center" vertical="center" wrapText="1"/>
    </xf>
    <xf numFmtId="0" fontId="40" fillId="9" borderId="67" xfId="0" applyFont="1" applyFill="1" applyBorder="1" applyAlignment="1">
      <alignment horizontal="center" vertical="center" textRotation="255" wrapText="1"/>
    </xf>
    <xf numFmtId="0" fontId="8" fillId="9" borderId="67" xfId="0" applyFont="1" applyFill="1" applyBorder="1" applyAlignment="1">
      <alignment horizontal="left" vertical="top" wrapText="1"/>
    </xf>
    <xf numFmtId="1" fontId="8" fillId="9" borderId="67" xfId="0" applyNumberFormat="1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textRotation="255" wrapText="1"/>
    </xf>
    <xf numFmtId="0" fontId="8" fillId="4" borderId="25" xfId="0" applyFont="1" applyFill="1" applyBorder="1" applyAlignment="1">
      <alignment horizontal="left" vertical="top" wrapText="1"/>
    </xf>
    <xf numFmtId="1" fontId="8" fillId="4" borderId="25" xfId="0" applyNumberFormat="1" applyFont="1" applyFill="1" applyBorder="1" applyAlignment="1">
      <alignment horizontal="center" vertical="center"/>
    </xf>
    <xf numFmtId="0" fontId="8" fillId="12" borderId="52" xfId="0" applyFont="1" applyFill="1" applyBorder="1" applyAlignment="1">
      <alignment horizontal="left" vertical="top" wrapText="1"/>
    </xf>
    <xf numFmtId="0" fontId="8" fillId="12" borderId="25" xfId="0" applyFont="1" applyFill="1" applyBorder="1" applyAlignment="1">
      <alignment horizontal="left" vertical="top" wrapText="1"/>
    </xf>
    <xf numFmtId="1" fontId="8" fillId="12" borderId="25" xfId="0" applyNumberFormat="1" applyFont="1" applyFill="1" applyBorder="1" applyAlignment="1">
      <alignment horizontal="center" vertical="center"/>
    </xf>
    <xf numFmtId="1" fontId="8" fillId="12" borderId="25" xfId="0" applyNumberFormat="1" applyFont="1" applyFill="1" applyBorder="1" applyAlignment="1">
      <alignment horizontal="center" vertical="center" wrapText="1"/>
    </xf>
    <xf numFmtId="0" fontId="8" fillId="12" borderId="67" xfId="0" applyFont="1" applyFill="1" applyBorder="1" applyAlignment="1">
      <alignment horizontal="left" vertical="top" wrapText="1"/>
    </xf>
    <xf numFmtId="0" fontId="11" fillId="16" borderId="25" xfId="0" applyFont="1" applyFill="1" applyBorder="1" applyAlignment="1">
      <alignment horizontal="left" vertical="center" textRotation="255" wrapText="1"/>
    </xf>
    <xf numFmtId="0" fontId="8" fillId="16" borderId="25" xfId="0" applyFont="1" applyFill="1" applyBorder="1" applyAlignment="1">
      <alignment horizontal="left" vertical="top" wrapText="1"/>
    </xf>
    <xf numFmtId="1" fontId="0" fillId="16" borderId="25" xfId="0" applyNumberFormat="1" applyFont="1" applyFill="1" applyBorder="1" applyAlignment="1">
      <alignment horizontal="center" vertical="center" wrapText="1"/>
    </xf>
    <xf numFmtId="1" fontId="8" fillId="16" borderId="25" xfId="0" applyNumberFormat="1" applyFont="1" applyFill="1" applyBorder="1" applyAlignment="1">
      <alignment horizontal="center" vertical="center" wrapText="1"/>
    </xf>
    <xf numFmtId="1" fontId="8" fillId="0" borderId="55" xfId="0" applyNumberFormat="1" applyFont="1" applyFill="1" applyBorder="1" applyAlignment="1">
      <alignment horizontal="center" vertical="center"/>
    </xf>
    <xf numFmtId="1" fontId="8" fillId="0" borderId="31" xfId="0" applyNumberFormat="1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8" fillId="14" borderId="52" xfId="0" applyFont="1" applyFill="1" applyBorder="1" applyAlignment="1">
      <alignment horizontal="left" vertical="top" wrapText="1"/>
    </xf>
    <xf numFmtId="0" fontId="8" fillId="14" borderId="52" xfId="0" applyFont="1" applyFill="1" applyBorder="1" applyAlignment="1">
      <alignment horizontal="center" vertical="center"/>
    </xf>
    <xf numFmtId="1" fontId="8" fillId="11" borderId="52" xfId="0" applyNumberFormat="1" applyFont="1" applyFill="1" applyBorder="1" applyAlignment="1">
      <alignment horizontal="center" vertical="center" wrapText="1"/>
    </xf>
    <xf numFmtId="1" fontId="8" fillId="14" borderId="6" xfId="0" applyNumberFormat="1" applyFont="1" applyFill="1" applyBorder="1" applyAlignment="1">
      <alignment horizontal="center" vertical="center" wrapText="1"/>
    </xf>
    <xf numFmtId="1" fontId="8" fillId="14" borderId="7" xfId="0" applyNumberFormat="1" applyFont="1" applyFill="1" applyBorder="1" applyAlignment="1">
      <alignment horizontal="center" vertical="center" wrapText="1"/>
    </xf>
    <xf numFmtId="1" fontId="8" fillId="14" borderId="8" xfId="0" applyNumberFormat="1" applyFont="1" applyFill="1" applyBorder="1" applyAlignment="1">
      <alignment horizontal="center" vertical="center" wrapText="1"/>
    </xf>
    <xf numFmtId="1" fontId="8" fillId="14" borderId="10" xfId="0" applyNumberFormat="1" applyFont="1" applyFill="1" applyBorder="1" applyAlignment="1">
      <alignment horizontal="center" vertical="center" wrapText="1"/>
    </xf>
    <xf numFmtId="1" fontId="8" fillId="14" borderId="11" xfId="0" applyNumberFormat="1" applyFont="1" applyFill="1" applyBorder="1" applyAlignment="1">
      <alignment horizontal="center" vertical="center" wrapText="1"/>
    </xf>
    <xf numFmtId="0" fontId="8" fillId="16" borderId="67" xfId="0" applyFont="1" applyFill="1" applyBorder="1" applyAlignment="1">
      <alignment horizontal="left" vertical="top" wrapText="1"/>
    </xf>
    <xf numFmtId="1" fontId="0" fillId="16" borderId="67" xfId="0" applyNumberFormat="1" applyFont="1" applyFill="1" applyBorder="1" applyAlignment="1">
      <alignment horizontal="center" vertical="center" wrapText="1"/>
    </xf>
    <xf numFmtId="1" fontId="8" fillId="16" borderId="67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11" fillId="11" borderId="25" xfId="0" applyFont="1" applyFill="1" applyBorder="1" applyAlignment="1">
      <alignment horizontal="center" vertical="center" textRotation="255" wrapText="1"/>
    </xf>
    <xf numFmtId="0" fontId="11" fillId="11" borderId="25" xfId="0" applyFont="1" applyFill="1" applyBorder="1" applyAlignment="1">
      <alignment horizontal="center" vertical="center" textRotation="255"/>
    </xf>
    <xf numFmtId="0" fontId="11" fillId="11" borderId="67" xfId="0" applyFont="1" applyFill="1" applyBorder="1" applyAlignment="1">
      <alignment horizontal="center" vertical="center" textRotation="255"/>
    </xf>
    <xf numFmtId="0" fontId="11" fillId="14" borderId="57" xfId="0" applyFont="1" applyFill="1" applyBorder="1" applyAlignment="1">
      <alignment horizontal="center" vertical="center" textRotation="255" wrapText="1"/>
    </xf>
    <xf numFmtId="0" fontId="11" fillId="14" borderId="22" xfId="0" applyFont="1" applyFill="1" applyBorder="1" applyAlignment="1">
      <alignment horizontal="center" vertical="center" textRotation="255" wrapText="1"/>
    </xf>
    <xf numFmtId="0" fontId="11" fillId="14" borderId="68" xfId="0" applyFont="1" applyFill="1" applyBorder="1" applyAlignment="1">
      <alignment horizontal="center" vertical="center" textRotation="255" wrapText="1"/>
    </xf>
    <xf numFmtId="0" fontId="34" fillId="0" borderId="49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left" vertical="top" wrapText="1"/>
    </xf>
    <xf numFmtId="0" fontId="0" fillId="2" borderId="5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49" fontId="9" fillId="2" borderId="61" xfId="0" applyNumberFormat="1" applyFont="1" applyFill="1" applyBorder="1" applyAlignment="1">
      <alignment horizontal="center" vertical="center" wrapText="1"/>
    </xf>
    <xf numFmtId="1" fontId="8" fillId="7" borderId="9" xfId="0" applyNumberFormat="1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8" fillId="7" borderId="12" xfId="0" applyFont="1" applyFill="1" applyBorder="1" applyAlignment="1">
      <alignment horizontal="left" vertical="top" wrapText="1"/>
    </xf>
    <xf numFmtId="0" fontId="0" fillId="7" borderId="5" xfId="0" applyFont="1" applyFill="1" applyBorder="1" applyAlignment="1">
      <alignment horizontal="center" vertical="center"/>
    </xf>
    <xf numFmtId="0" fontId="0" fillId="7" borderId="2" xfId="0" applyFont="1" applyFill="1" applyBorder="1" applyAlignment="1">
      <alignment horizontal="center" vertical="center"/>
    </xf>
    <xf numFmtId="49" fontId="9" fillId="7" borderId="61" xfId="0" applyNumberFormat="1" applyFont="1" applyFill="1" applyBorder="1" applyAlignment="1">
      <alignment horizontal="center" vertical="center" wrapText="1"/>
    </xf>
    <xf numFmtId="49" fontId="9" fillId="7" borderId="36" xfId="0" applyNumberFormat="1" applyFont="1" applyFill="1" applyBorder="1" applyAlignment="1">
      <alignment horizontal="center" vertical="center" wrapText="1"/>
    </xf>
    <xf numFmtId="49" fontId="12" fillId="7" borderId="8" xfId="0" applyNumberFormat="1" applyFont="1" applyFill="1" applyBorder="1" applyAlignment="1">
      <alignment horizontal="center" vertical="center" wrapText="1"/>
    </xf>
    <xf numFmtId="49" fontId="12" fillId="7" borderId="22" xfId="0" applyNumberFormat="1" applyFont="1" applyFill="1" applyBorder="1" applyAlignment="1">
      <alignment horizontal="center" vertical="center"/>
    </xf>
    <xf numFmtId="49" fontId="12" fillId="7" borderId="31" xfId="0" applyNumberFormat="1" applyFont="1" applyFill="1" applyBorder="1" applyAlignment="1">
      <alignment horizontal="center" vertical="center"/>
    </xf>
    <xf numFmtId="49" fontId="12" fillId="7" borderId="44" xfId="0" applyNumberFormat="1" applyFont="1" applyFill="1" applyBorder="1" applyAlignment="1">
      <alignment horizontal="center" vertical="center"/>
    </xf>
    <xf numFmtId="0" fontId="12" fillId="7" borderId="22" xfId="0" applyFont="1" applyFill="1" applyBorder="1" applyAlignment="1">
      <alignment horizontal="center" vertical="center"/>
    </xf>
    <xf numFmtId="0" fontId="12" fillId="7" borderId="31" xfId="0" applyFont="1" applyFill="1" applyBorder="1" applyAlignment="1">
      <alignment horizontal="center" vertical="center"/>
    </xf>
    <xf numFmtId="0" fontId="12" fillId="7" borderId="44" xfId="0" applyFont="1" applyFill="1" applyBorder="1" applyAlignment="1">
      <alignment horizontal="center" vertical="center"/>
    </xf>
    <xf numFmtId="0" fontId="9" fillId="3" borderId="8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left" vertical="top" wrapText="1"/>
    </xf>
    <xf numFmtId="0" fontId="0" fillId="3" borderId="5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1" fontId="9" fillId="3" borderId="40" xfId="0" applyNumberFormat="1" applyFont="1" applyFill="1" applyBorder="1" applyAlignment="1">
      <alignment horizontal="center" vertical="center" wrapText="1"/>
    </xf>
    <xf numFmtId="1" fontId="9" fillId="3" borderId="36" xfId="0" applyNumberFormat="1" applyFont="1" applyFill="1" applyBorder="1" applyAlignment="1">
      <alignment horizontal="center" vertical="center" wrapText="1"/>
    </xf>
    <xf numFmtId="49" fontId="9" fillId="3" borderId="40" xfId="0" applyNumberFormat="1" applyFont="1" applyFill="1" applyBorder="1" applyAlignment="1">
      <alignment horizontal="center" vertical="center" wrapText="1"/>
    </xf>
    <xf numFmtId="0" fontId="0" fillId="8" borderId="5" xfId="0" applyFont="1" applyFill="1" applyBorder="1" applyAlignment="1">
      <alignment horizontal="center" vertical="center"/>
    </xf>
    <xf numFmtId="0" fontId="0" fillId="8" borderId="2" xfId="0" applyFont="1" applyFill="1" applyBorder="1" applyAlignment="1">
      <alignment horizontal="center" vertical="center"/>
    </xf>
    <xf numFmtId="49" fontId="9" fillId="8" borderId="61" xfId="0" applyNumberFormat="1" applyFont="1" applyFill="1" applyBorder="1" applyAlignment="1">
      <alignment horizontal="center" vertical="center" wrapText="1"/>
    </xf>
    <xf numFmtId="49" fontId="9" fillId="8" borderId="36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37" fillId="3" borderId="35" xfId="0" applyFont="1" applyFill="1" applyBorder="1" applyAlignment="1">
      <alignment horizontal="left" vertical="top"/>
    </xf>
    <xf numFmtId="0" fontId="37" fillId="3" borderId="47" xfId="0" applyFont="1" applyFill="1" applyBorder="1" applyAlignment="1">
      <alignment horizontal="left" vertical="top"/>
    </xf>
    <xf numFmtId="0" fontId="37" fillId="3" borderId="33" xfId="0" applyFont="1" applyFill="1" applyBorder="1" applyAlignment="1">
      <alignment horizontal="left" vertical="top"/>
    </xf>
    <xf numFmtId="0" fontId="14" fillId="3" borderId="35" xfId="0" applyFont="1" applyFill="1" applyBorder="1" applyAlignment="1">
      <alignment horizontal="left" vertical="top"/>
    </xf>
    <xf numFmtId="0" fontId="14" fillId="3" borderId="47" xfId="0" applyFont="1" applyFill="1" applyBorder="1" applyAlignment="1">
      <alignment horizontal="left" vertical="top"/>
    </xf>
    <xf numFmtId="0" fontId="17" fillId="3" borderId="33" xfId="0" applyFont="1" applyFill="1" applyBorder="1" applyAlignment="1">
      <alignment vertical="top"/>
    </xf>
    <xf numFmtId="0" fontId="0" fillId="3" borderId="0" xfId="0" applyFill="1" applyBorder="1"/>
    <xf numFmtId="0" fontId="2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0" fillId="9" borderId="0" xfId="0" applyFill="1"/>
    <xf numFmtId="0" fontId="14" fillId="9" borderId="35" xfId="0" applyFont="1" applyFill="1" applyBorder="1" applyAlignment="1">
      <alignment horizontal="left" vertical="top"/>
    </xf>
    <xf numFmtId="0" fontId="14" fillId="9" borderId="47" xfId="0" applyFont="1" applyFill="1" applyBorder="1" applyAlignment="1">
      <alignment horizontal="left" vertical="top"/>
    </xf>
    <xf numFmtId="0" fontId="14" fillId="9" borderId="33" xfId="0" applyFont="1" applyFill="1" applyBorder="1" applyAlignment="1">
      <alignment vertical="top"/>
    </xf>
    <xf numFmtId="0" fontId="17" fillId="9" borderId="33" xfId="0" applyFont="1" applyFill="1" applyBorder="1" applyAlignment="1">
      <alignment vertical="top"/>
    </xf>
    <xf numFmtId="0" fontId="37" fillId="9" borderId="35" xfId="0" applyFont="1" applyFill="1" applyBorder="1" applyAlignment="1">
      <alignment horizontal="left" vertical="top"/>
    </xf>
    <xf numFmtId="0" fontId="37" fillId="9" borderId="47" xfId="0" applyFont="1" applyFill="1" applyBorder="1" applyAlignment="1">
      <alignment horizontal="left" vertical="top"/>
    </xf>
    <xf numFmtId="0" fontId="0" fillId="9" borderId="0" xfId="0" applyFill="1" applyBorder="1"/>
    <xf numFmtId="0" fontId="0" fillId="10" borderId="0" xfId="0" applyFill="1"/>
    <xf numFmtId="0" fontId="37" fillId="10" borderId="35" xfId="0" applyFont="1" applyFill="1" applyBorder="1" applyAlignment="1">
      <alignment horizontal="left" vertical="top"/>
    </xf>
    <xf numFmtId="0" fontId="37" fillId="10" borderId="47" xfId="0" applyFont="1" applyFill="1" applyBorder="1" applyAlignment="1">
      <alignment horizontal="left" vertical="top"/>
    </xf>
    <xf numFmtId="0" fontId="14" fillId="10" borderId="33" xfId="0" applyFont="1" applyFill="1" applyBorder="1" applyAlignment="1">
      <alignment vertical="top"/>
    </xf>
    <xf numFmtId="0" fontId="37" fillId="10" borderId="33" xfId="0" applyFont="1" applyFill="1" applyBorder="1" applyAlignment="1">
      <alignment vertical="top"/>
    </xf>
    <xf numFmtId="0" fontId="38" fillId="10" borderId="33" xfId="0" applyFont="1" applyFill="1" applyBorder="1" applyAlignment="1">
      <alignment vertical="top"/>
    </xf>
    <xf numFmtId="0" fontId="0" fillId="10" borderId="0" xfId="0" applyFill="1" applyBorder="1"/>
  </cellXfs>
  <cellStyles count="3">
    <cellStyle name="Millares" xfId="1" builtinId="3"/>
    <cellStyle name="Normal" xfId="0" builtinId="0"/>
    <cellStyle name="Normal 2" xfId="2" xr:uid="{00000000-0005-0000-0000-000002000000}"/>
  </cellStyles>
  <dxfs count="4">
    <dxf>
      <fill>
        <patternFill>
          <bgColor theme="5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00FF00"/>
      <color rgb="FFFF6600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microsoft.com/office/2022/10/relationships/richValueRel" Target="richData/richValueRel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eetMetadata" Target="metadata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microsoft.com/office/2017/06/relationships/rdRichValueTypes" Target="richData/rdRichValueTyp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06/relationships/rdRichValueStructure" Target="richData/rdrichvaluestructure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microsoft.com/office/2017/06/relationships/rdRichValue" Target="richData/rdrichvalue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4" Type="http://schemas.openxmlformats.org/officeDocument/2006/relationships/image" Target="../media/image6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4.png"/><Relationship Id="rId4" Type="http://schemas.openxmlformats.org/officeDocument/2006/relationships/image" Target="../media/image9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0.png"/><Relationship Id="rId2" Type="http://schemas.openxmlformats.org/officeDocument/2006/relationships/image" Target="../media/image4.png"/><Relationship Id="rId1" Type="http://schemas.openxmlformats.org/officeDocument/2006/relationships/image" Target="../media/image7.png"/><Relationship Id="rId5" Type="http://schemas.openxmlformats.org/officeDocument/2006/relationships/image" Target="../media/image12.png"/><Relationship Id="rId4" Type="http://schemas.openxmlformats.org/officeDocument/2006/relationships/image" Target="../media/image1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3.png"/><Relationship Id="rId2" Type="http://schemas.openxmlformats.org/officeDocument/2006/relationships/image" Target="../media/image5.png"/><Relationship Id="rId1" Type="http://schemas.openxmlformats.org/officeDocument/2006/relationships/image" Target="../media/image4.png"/><Relationship Id="rId5" Type="http://schemas.openxmlformats.org/officeDocument/2006/relationships/image" Target="../media/image14.png"/><Relationship Id="rId4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13</xdr:col>
      <xdr:colOff>248104</xdr:colOff>
      <xdr:row>2</xdr:row>
      <xdr:rowOff>171450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571500</xdr:colOff>
      <xdr:row>52</xdr:row>
      <xdr:rowOff>171450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298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24</xdr:col>
      <xdr:colOff>246290</xdr:colOff>
      <xdr:row>52</xdr:row>
      <xdr:rowOff>171450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104298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100</xdr:row>
      <xdr:rowOff>0</xdr:rowOff>
    </xdr:from>
    <xdr:to>
      <xdr:col>0</xdr:col>
      <xdr:colOff>571500</xdr:colOff>
      <xdr:row>102</xdr:row>
      <xdr:rowOff>156567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8502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100</xdr:row>
      <xdr:rowOff>0</xdr:rowOff>
    </xdr:from>
    <xdr:to>
      <xdr:col>24</xdr:col>
      <xdr:colOff>246290</xdr:colOff>
      <xdr:row>102</xdr:row>
      <xdr:rowOff>156567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208502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151</xdr:row>
      <xdr:rowOff>0</xdr:rowOff>
    </xdr:from>
    <xdr:to>
      <xdr:col>0</xdr:col>
      <xdr:colOff>571500</xdr:colOff>
      <xdr:row>153</xdr:row>
      <xdr:rowOff>156567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4801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151</xdr:row>
      <xdr:rowOff>0</xdr:rowOff>
    </xdr:from>
    <xdr:to>
      <xdr:col>24</xdr:col>
      <xdr:colOff>246290</xdr:colOff>
      <xdr:row>153</xdr:row>
      <xdr:rowOff>156567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314801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202</xdr:row>
      <xdr:rowOff>0</xdr:rowOff>
    </xdr:from>
    <xdr:to>
      <xdr:col>0</xdr:col>
      <xdr:colOff>571500</xdr:colOff>
      <xdr:row>204</xdr:row>
      <xdr:rowOff>171450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21100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202</xdr:row>
      <xdr:rowOff>0</xdr:rowOff>
    </xdr:from>
    <xdr:to>
      <xdr:col>24</xdr:col>
      <xdr:colOff>246290</xdr:colOff>
      <xdr:row>204</xdr:row>
      <xdr:rowOff>171450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6975" y="421100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253</xdr:row>
      <xdr:rowOff>0</xdr:rowOff>
    </xdr:from>
    <xdr:to>
      <xdr:col>0</xdr:col>
      <xdr:colOff>571500</xdr:colOff>
      <xdr:row>255</xdr:row>
      <xdr:rowOff>171450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27399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13</xdr:col>
      <xdr:colOff>247650</xdr:colOff>
      <xdr:row>2</xdr:row>
      <xdr:rowOff>171450</xdr:rowOff>
    </xdr:to>
    <xdr:pic>
      <xdr:nvPicPr>
        <xdr:cNvPr id="15" name="14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62400" y="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49</xdr:row>
      <xdr:rowOff>0</xdr:rowOff>
    </xdr:from>
    <xdr:to>
      <xdr:col>0</xdr:col>
      <xdr:colOff>571500</xdr:colOff>
      <xdr:row>51</xdr:row>
      <xdr:rowOff>171450</xdr:rowOff>
    </xdr:to>
    <xdr:pic>
      <xdr:nvPicPr>
        <xdr:cNvPr id="16" name="15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2203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49</xdr:row>
      <xdr:rowOff>0</xdr:rowOff>
    </xdr:from>
    <xdr:to>
      <xdr:col>24</xdr:col>
      <xdr:colOff>247650</xdr:colOff>
      <xdr:row>51</xdr:row>
      <xdr:rowOff>171450</xdr:rowOff>
    </xdr:to>
    <xdr:pic>
      <xdr:nvPicPr>
        <xdr:cNvPr id="17" name="16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102203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98</xdr:row>
      <xdr:rowOff>0</xdr:rowOff>
    </xdr:from>
    <xdr:to>
      <xdr:col>0</xdr:col>
      <xdr:colOff>571500</xdr:colOff>
      <xdr:row>100</xdr:row>
      <xdr:rowOff>171450</xdr:rowOff>
    </xdr:to>
    <xdr:pic>
      <xdr:nvPicPr>
        <xdr:cNvPr id="18" name="17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4311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98</xdr:row>
      <xdr:rowOff>0</xdr:rowOff>
    </xdr:from>
    <xdr:to>
      <xdr:col>24</xdr:col>
      <xdr:colOff>247650</xdr:colOff>
      <xdr:row>100</xdr:row>
      <xdr:rowOff>171450</xdr:rowOff>
    </xdr:to>
    <xdr:pic>
      <xdr:nvPicPr>
        <xdr:cNvPr id="19" name="18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204311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147</xdr:row>
      <xdr:rowOff>0</xdr:rowOff>
    </xdr:from>
    <xdr:to>
      <xdr:col>0</xdr:col>
      <xdr:colOff>571500</xdr:colOff>
      <xdr:row>149</xdr:row>
      <xdr:rowOff>171450</xdr:rowOff>
    </xdr:to>
    <xdr:pic>
      <xdr:nvPicPr>
        <xdr:cNvPr id="20" name="19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6419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147</xdr:row>
      <xdr:rowOff>0</xdr:rowOff>
    </xdr:from>
    <xdr:to>
      <xdr:col>24</xdr:col>
      <xdr:colOff>247650</xdr:colOff>
      <xdr:row>149</xdr:row>
      <xdr:rowOff>171450</xdr:rowOff>
    </xdr:to>
    <xdr:pic>
      <xdr:nvPicPr>
        <xdr:cNvPr id="21" name="20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306419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195</xdr:row>
      <xdr:rowOff>0</xdr:rowOff>
    </xdr:from>
    <xdr:to>
      <xdr:col>0</xdr:col>
      <xdr:colOff>571500</xdr:colOff>
      <xdr:row>197</xdr:row>
      <xdr:rowOff>171451</xdr:rowOff>
    </xdr:to>
    <xdr:pic>
      <xdr:nvPicPr>
        <xdr:cNvPr id="22" name="21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6431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195</xdr:row>
      <xdr:rowOff>0</xdr:rowOff>
    </xdr:from>
    <xdr:to>
      <xdr:col>24</xdr:col>
      <xdr:colOff>247650</xdr:colOff>
      <xdr:row>197</xdr:row>
      <xdr:rowOff>171451</xdr:rowOff>
    </xdr:to>
    <xdr:pic>
      <xdr:nvPicPr>
        <xdr:cNvPr id="23" name="22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406431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244</xdr:row>
      <xdr:rowOff>0</xdr:rowOff>
    </xdr:from>
    <xdr:to>
      <xdr:col>0</xdr:col>
      <xdr:colOff>571500</xdr:colOff>
      <xdr:row>246</xdr:row>
      <xdr:rowOff>141684</xdr:rowOff>
    </xdr:to>
    <xdr:pic>
      <xdr:nvPicPr>
        <xdr:cNvPr id="24" name="23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8539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244</xdr:row>
      <xdr:rowOff>0</xdr:rowOff>
    </xdr:from>
    <xdr:to>
      <xdr:col>24</xdr:col>
      <xdr:colOff>247650</xdr:colOff>
      <xdr:row>246</xdr:row>
      <xdr:rowOff>141684</xdr:rowOff>
    </xdr:to>
    <xdr:pic>
      <xdr:nvPicPr>
        <xdr:cNvPr id="25" name="24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508539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291</xdr:row>
      <xdr:rowOff>0</xdr:rowOff>
    </xdr:from>
    <xdr:to>
      <xdr:col>0</xdr:col>
      <xdr:colOff>571500</xdr:colOff>
      <xdr:row>293</xdr:row>
      <xdr:rowOff>141684</xdr:rowOff>
    </xdr:to>
    <xdr:pic>
      <xdr:nvPicPr>
        <xdr:cNvPr id="26" name="25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6456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291</xdr:row>
      <xdr:rowOff>0</xdr:rowOff>
    </xdr:from>
    <xdr:to>
      <xdr:col>24</xdr:col>
      <xdr:colOff>247650</xdr:colOff>
      <xdr:row>293</xdr:row>
      <xdr:rowOff>141684</xdr:rowOff>
    </xdr:to>
    <xdr:pic>
      <xdr:nvPicPr>
        <xdr:cNvPr id="27" name="26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3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606456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338</xdr:row>
      <xdr:rowOff>0</xdr:rowOff>
    </xdr:from>
    <xdr:to>
      <xdr:col>0</xdr:col>
      <xdr:colOff>571500</xdr:colOff>
      <xdr:row>340</xdr:row>
      <xdr:rowOff>141685</xdr:rowOff>
    </xdr:to>
    <xdr:pic>
      <xdr:nvPicPr>
        <xdr:cNvPr id="28" name="27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373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338</xdr:row>
      <xdr:rowOff>0</xdr:rowOff>
    </xdr:from>
    <xdr:to>
      <xdr:col>24</xdr:col>
      <xdr:colOff>247650</xdr:colOff>
      <xdr:row>340</xdr:row>
      <xdr:rowOff>141685</xdr:rowOff>
    </xdr:to>
    <xdr:pic>
      <xdr:nvPicPr>
        <xdr:cNvPr id="29" name="28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3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50" y="704373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00000000-0008-0000-06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007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00000000-0008-0000-06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014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00000000-0008-0000-06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5735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00000000-0008-0000-06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5360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4985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6706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6007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06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14014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6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5735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00000000-0008-0000-06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5360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571500</xdr:colOff>
      <xdr:row>3</xdr:row>
      <xdr:rowOff>0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00000000-0008-0000-06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00000000-0008-0000-06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435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19050</xdr:colOff>
      <xdr:row>3</xdr:row>
      <xdr:rowOff>0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00000000-0008-0000-06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53435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00000000-0008-0000-06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4679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19050</xdr:colOff>
      <xdr:row>3</xdr:row>
      <xdr:rowOff>0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00000000-0008-0000-06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4679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25" name="Imagen 24">
          <a:extLst>
            <a:ext uri="{FF2B5EF4-FFF2-40B4-BE49-F238E27FC236}">
              <a16:creationId xmlns:a16="http://schemas.microsoft.com/office/drawing/2014/main" id="{00000000-0008-0000-06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5924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19050</xdr:colOff>
      <xdr:row>3</xdr:row>
      <xdr:rowOff>0</xdr:rowOff>
    </xdr:to>
    <xdr:pic>
      <xdr:nvPicPr>
        <xdr:cNvPr id="26" name="Imagen 25">
          <a:extLst>
            <a:ext uri="{FF2B5EF4-FFF2-40B4-BE49-F238E27FC236}">
              <a16:creationId xmlns:a16="http://schemas.microsoft.com/office/drawing/2014/main" id="{00000000-0008-0000-06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55924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27" name="Imagen 26">
          <a:extLst>
            <a:ext uri="{FF2B5EF4-FFF2-40B4-BE49-F238E27FC236}">
              <a16:creationId xmlns:a16="http://schemas.microsoft.com/office/drawing/2014/main" id="{00000000-0008-0000-06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07168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19050</xdr:colOff>
      <xdr:row>3</xdr:row>
      <xdr:rowOff>0</xdr:rowOff>
    </xdr:to>
    <xdr:pic>
      <xdr:nvPicPr>
        <xdr:cNvPr id="28" name="Imagen 27">
          <a:extLst>
            <a:ext uri="{FF2B5EF4-FFF2-40B4-BE49-F238E27FC236}">
              <a16:creationId xmlns:a16="http://schemas.microsoft.com/office/drawing/2014/main" id="{00000000-0008-0000-06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07168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29" name="Imagen 28">
          <a:extLst>
            <a:ext uri="{FF2B5EF4-FFF2-40B4-BE49-F238E27FC236}">
              <a16:creationId xmlns:a16="http://schemas.microsoft.com/office/drawing/2014/main" id="{00000000-0008-0000-06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0413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19050</xdr:colOff>
      <xdr:row>3</xdr:row>
      <xdr:rowOff>0</xdr:rowOff>
    </xdr:to>
    <xdr:pic>
      <xdr:nvPicPr>
        <xdr:cNvPr id="30" name="Imagen 29">
          <a:extLst>
            <a:ext uri="{FF2B5EF4-FFF2-40B4-BE49-F238E27FC236}">
              <a16:creationId xmlns:a16="http://schemas.microsoft.com/office/drawing/2014/main" id="{00000000-0008-0000-06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60413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31" name="Imagen 30">
          <a:extLst>
            <a:ext uri="{FF2B5EF4-FFF2-40B4-BE49-F238E27FC236}">
              <a16:creationId xmlns:a16="http://schemas.microsoft.com/office/drawing/2014/main" id="{00000000-0008-0000-06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3658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19050</xdr:colOff>
      <xdr:row>3</xdr:row>
      <xdr:rowOff>0</xdr:rowOff>
    </xdr:to>
    <xdr:pic>
      <xdr:nvPicPr>
        <xdr:cNvPr id="32" name="Imagen 31">
          <a:extLst>
            <a:ext uri="{FF2B5EF4-FFF2-40B4-BE49-F238E27FC236}">
              <a16:creationId xmlns:a16="http://schemas.microsoft.com/office/drawing/2014/main" id="{00000000-0008-0000-06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13658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33" name="Imagen 32">
          <a:extLst>
            <a:ext uri="{FF2B5EF4-FFF2-40B4-BE49-F238E27FC236}">
              <a16:creationId xmlns:a16="http://schemas.microsoft.com/office/drawing/2014/main" id="{00000000-0008-0000-06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64902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19050</xdr:colOff>
      <xdr:row>3</xdr:row>
      <xdr:rowOff>0</xdr:rowOff>
    </xdr:to>
    <xdr:pic>
      <xdr:nvPicPr>
        <xdr:cNvPr id="34" name="Imagen 33">
          <a:extLst>
            <a:ext uri="{FF2B5EF4-FFF2-40B4-BE49-F238E27FC236}">
              <a16:creationId xmlns:a16="http://schemas.microsoft.com/office/drawing/2014/main" id="{00000000-0008-0000-06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64902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571500</xdr:colOff>
      <xdr:row>3</xdr:row>
      <xdr:rowOff>0</xdr:rowOff>
    </xdr:to>
    <xdr:pic>
      <xdr:nvPicPr>
        <xdr:cNvPr id="35" name="34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6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36" name="35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6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434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19050</xdr:colOff>
      <xdr:row>3</xdr:row>
      <xdr:rowOff>0</xdr:rowOff>
    </xdr:to>
    <xdr:pic>
      <xdr:nvPicPr>
        <xdr:cNvPr id="37" name="36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6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45434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38" name="37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6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678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19050</xdr:colOff>
      <xdr:row>3</xdr:row>
      <xdr:rowOff>0</xdr:rowOff>
    </xdr:to>
    <xdr:pic>
      <xdr:nvPicPr>
        <xdr:cNvPr id="39" name="38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6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94678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40" name="39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6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3922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19050</xdr:colOff>
      <xdr:row>3</xdr:row>
      <xdr:rowOff>0</xdr:rowOff>
    </xdr:to>
    <xdr:pic>
      <xdr:nvPicPr>
        <xdr:cNvPr id="41" name="40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6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43922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42" name="41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6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5167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19050</xdr:colOff>
      <xdr:row>3</xdr:row>
      <xdr:rowOff>0</xdr:rowOff>
    </xdr:to>
    <xdr:pic>
      <xdr:nvPicPr>
        <xdr:cNvPr id="43" name="42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6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95167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44" name="43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6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2412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19050</xdr:colOff>
      <xdr:row>3</xdr:row>
      <xdr:rowOff>0</xdr:rowOff>
    </xdr:to>
    <xdr:pic>
      <xdr:nvPicPr>
        <xdr:cNvPr id="45" name="44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6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52412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46" name="45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6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1656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19050</xdr:colOff>
      <xdr:row>3</xdr:row>
      <xdr:rowOff>0</xdr:rowOff>
    </xdr:to>
    <xdr:pic>
      <xdr:nvPicPr>
        <xdr:cNvPr id="47" name="46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6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01656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48" name="47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6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0901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0</xdr:row>
      <xdr:rowOff>0</xdr:rowOff>
    </xdr:from>
    <xdr:to>
      <xdr:col>3</xdr:col>
      <xdr:colOff>19050</xdr:colOff>
      <xdr:row>3</xdr:row>
      <xdr:rowOff>0</xdr:rowOff>
    </xdr:to>
    <xdr:pic>
      <xdr:nvPicPr>
        <xdr:cNvPr id="49" name="48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6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50901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12700</xdr:rowOff>
    </xdr:to>
    <xdr:pic>
      <xdr:nvPicPr>
        <xdr:cNvPr id="14" name="Imagen 13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0107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12700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00000000-0008-0000-08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4419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12700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00000000-0008-0000-08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8622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12700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00000000-0008-0000-08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10730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12700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14934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10</xdr:col>
      <xdr:colOff>238125</xdr:colOff>
      <xdr:row>3</xdr:row>
      <xdr:rowOff>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82000" y="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571500</xdr:colOff>
      <xdr:row>52</xdr:row>
      <xdr:rowOff>178594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8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0" y="99536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11</xdr:col>
      <xdr:colOff>238125</xdr:colOff>
      <xdr:row>52</xdr:row>
      <xdr:rowOff>178594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08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99536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92</xdr:row>
      <xdr:rowOff>0</xdr:rowOff>
    </xdr:from>
    <xdr:to>
      <xdr:col>0</xdr:col>
      <xdr:colOff>571500</xdr:colOff>
      <xdr:row>95</xdr:row>
      <xdr:rowOff>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8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0" y="182880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11</xdr:col>
      <xdr:colOff>238125</xdr:colOff>
      <xdr:row>95</xdr:row>
      <xdr:rowOff>0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182880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134</xdr:row>
      <xdr:rowOff>0</xdr:rowOff>
    </xdr:from>
    <xdr:to>
      <xdr:col>0</xdr:col>
      <xdr:colOff>571500</xdr:colOff>
      <xdr:row>136</xdr:row>
      <xdr:rowOff>166688</xdr:rowOff>
    </xdr:to>
    <xdr:pic>
      <xdr:nvPicPr>
        <xdr:cNvPr id="12" name="Imagen 11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0" y="266223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134</xdr:row>
      <xdr:rowOff>0</xdr:rowOff>
    </xdr:from>
    <xdr:to>
      <xdr:col>11</xdr:col>
      <xdr:colOff>238125</xdr:colOff>
      <xdr:row>136</xdr:row>
      <xdr:rowOff>166688</xdr:rowOff>
    </xdr:to>
    <xdr:pic>
      <xdr:nvPicPr>
        <xdr:cNvPr id="13" name="Imagen 12">
          <a:extLst>
            <a:ext uri="{FF2B5EF4-FFF2-40B4-BE49-F238E27FC236}">
              <a16:creationId xmlns:a16="http://schemas.microsoft.com/office/drawing/2014/main" id="{00000000-0008-0000-08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266223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183</xdr:row>
      <xdr:rowOff>0</xdr:rowOff>
    </xdr:from>
    <xdr:to>
      <xdr:col>0</xdr:col>
      <xdr:colOff>571500</xdr:colOff>
      <xdr:row>185</xdr:row>
      <xdr:rowOff>166688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00000000-0008-0000-08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0" y="363569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183</xdr:row>
      <xdr:rowOff>0</xdr:rowOff>
    </xdr:from>
    <xdr:to>
      <xdr:col>11</xdr:col>
      <xdr:colOff>238125</xdr:colOff>
      <xdr:row>185</xdr:row>
      <xdr:rowOff>166688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363569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232</xdr:row>
      <xdr:rowOff>0</xdr:rowOff>
    </xdr:from>
    <xdr:to>
      <xdr:col>0</xdr:col>
      <xdr:colOff>571500</xdr:colOff>
      <xdr:row>234</xdr:row>
      <xdr:rowOff>166688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0" y="460914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232</xdr:row>
      <xdr:rowOff>0</xdr:rowOff>
    </xdr:from>
    <xdr:to>
      <xdr:col>11</xdr:col>
      <xdr:colOff>238125</xdr:colOff>
      <xdr:row>234</xdr:row>
      <xdr:rowOff>166688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00000000-0008-0000-08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460914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282</xdr:row>
      <xdr:rowOff>0</xdr:rowOff>
    </xdr:from>
    <xdr:to>
      <xdr:col>0</xdr:col>
      <xdr:colOff>571500</xdr:colOff>
      <xdr:row>284</xdr:row>
      <xdr:rowOff>166688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00000000-0008-0000-08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0" y="560260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282</xdr:row>
      <xdr:rowOff>0</xdr:rowOff>
    </xdr:from>
    <xdr:to>
      <xdr:col>11</xdr:col>
      <xdr:colOff>238125</xdr:colOff>
      <xdr:row>284</xdr:row>
      <xdr:rowOff>166688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560260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333</xdr:row>
      <xdr:rowOff>0</xdr:rowOff>
    </xdr:from>
    <xdr:to>
      <xdr:col>0</xdr:col>
      <xdr:colOff>571500</xdr:colOff>
      <xdr:row>335</xdr:row>
      <xdr:rowOff>166687</xdr:rowOff>
    </xdr:to>
    <xdr:pic>
      <xdr:nvPicPr>
        <xdr:cNvPr id="25" name="Imagen 24">
          <a:extLst>
            <a:ext uri="{FF2B5EF4-FFF2-40B4-BE49-F238E27FC236}">
              <a16:creationId xmlns:a16="http://schemas.microsoft.com/office/drawing/2014/main" id="{00000000-0008-0000-08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0" y="661606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333</xdr:row>
      <xdr:rowOff>0</xdr:rowOff>
    </xdr:from>
    <xdr:to>
      <xdr:col>11</xdr:col>
      <xdr:colOff>238125</xdr:colOff>
      <xdr:row>335</xdr:row>
      <xdr:rowOff>166687</xdr:rowOff>
    </xdr:to>
    <xdr:pic>
      <xdr:nvPicPr>
        <xdr:cNvPr id="26" name="Imagen 25">
          <a:extLst>
            <a:ext uri="{FF2B5EF4-FFF2-40B4-BE49-F238E27FC236}">
              <a16:creationId xmlns:a16="http://schemas.microsoft.com/office/drawing/2014/main" id="{00000000-0008-0000-08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00" y="661606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10</xdr:col>
      <xdr:colOff>238125</xdr:colOff>
      <xdr:row>3</xdr:row>
      <xdr:rowOff>0</xdr:rowOff>
    </xdr:to>
    <xdr:pic>
      <xdr:nvPicPr>
        <xdr:cNvPr id="27" name="26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9550" y="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571500</xdr:colOff>
      <xdr:row>44</xdr:row>
      <xdr:rowOff>166687</xdr:rowOff>
    </xdr:to>
    <xdr:pic>
      <xdr:nvPicPr>
        <xdr:cNvPr id="28" name="27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8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4867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</xdr:row>
      <xdr:rowOff>0</xdr:rowOff>
    </xdr:from>
    <xdr:to>
      <xdr:col>11</xdr:col>
      <xdr:colOff>238125</xdr:colOff>
      <xdr:row>44</xdr:row>
      <xdr:rowOff>166687</xdr:rowOff>
    </xdr:to>
    <xdr:pic>
      <xdr:nvPicPr>
        <xdr:cNvPr id="29" name="28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8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84867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92</xdr:row>
      <xdr:rowOff>0</xdr:rowOff>
    </xdr:from>
    <xdr:to>
      <xdr:col>0</xdr:col>
      <xdr:colOff>571500</xdr:colOff>
      <xdr:row>95</xdr:row>
      <xdr:rowOff>0</xdr:rowOff>
    </xdr:to>
    <xdr:pic>
      <xdr:nvPicPr>
        <xdr:cNvPr id="30" name="29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8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5547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92</xdr:row>
      <xdr:rowOff>0</xdr:rowOff>
    </xdr:from>
    <xdr:to>
      <xdr:col>11</xdr:col>
      <xdr:colOff>238125</xdr:colOff>
      <xdr:row>95</xdr:row>
      <xdr:rowOff>0</xdr:rowOff>
    </xdr:to>
    <xdr:pic>
      <xdr:nvPicPr>
        <xdr:cNvPr id="31" name="30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8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185547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142</xdr:row>
      <xdr:rowOff>0</xdr:rowOff>
    </xdr:from>
    <xdr:to>
      <xdr:col>0</xdr:col>
      <xdr:colOff>571500</xdr:colOff>
      <xdr:row>144</xdr:row>
      <xdr:rowOff>178594</xdr:rowOff>
    </xdr:to>
    <xdr:pic>
      <xdr:nvPicPr>
        <xdr:cNvPr id="32" name="31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8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6226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142</xdr:row>
      <xdr:rowOff>0</xdr:rowOff>
    </xdr:from>
    <xdr:to>
      <xdr:col>11</xdr:col>
      <xdr:colOff>238125</xdr:colOff>
      <xdr:row>144</xdr:row>
      <xdr:rowOff>178594</xdr:rowOff>
    </xdr:to>
    <xdr:pic>
      <xdr:nvPicPr>
        <xdr:cNvPr id="33" name="32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8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286226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193</xdr:row>
      <xdr:rowOff>0</xdr:rowOff>
    </xdr:from>
    <xdr:to>
      <xdr:col>0</xdr:col>
      <xdr:colOff>571500</xdr:colOff>
      <xdr:row>195</xdr:row>
      <xdr:rowOff>183356</xdr:rowOff>
    </xdr:to>
    <xdr:pic>
      <xdr:nvPicPr>
        <xdr:cNvPr id="34" name="33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8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8905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193</xdr:row>
      <xdr:rowOff>0</xdr:rowOff>
    </xdr:from>
    <xdr:to>
      <xdr:col>11</xdr:col>
      <xdr:colOff>238125</xdr:colOff>
      <xdr:row>195</xdr:row>
      <xdr:rowOff>183356</xdr:rowOff>
    </xdr:to>
    <xdr:pic>
      <xdr:nvPicPr>
        <xdr:cNvPr id="35" name="34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8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388905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238</xdr:row>
      <xdr:rowOff>0</xdr:rowOff>
    </xdr:from>
    <xdr:to>
      <xdr:col>0</xdr:col>
      <xdr:colOff>571500</xdr:colOff>
      <xdr:row>240</xdr:row>
      <xdr:rowOff>166687</xdr:rowOff>
    </xdr:to>
    <xdr:pic>
      <xdr:nvPicPr>
        <xdr:cNvPr id="36" name="35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8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9583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238</xdr:row>
      <xdr:rowOff>0</xdr:rowOff>
    </xdr:from>
    <xdr:to>
      <xdr:col>11</xdr:col>
      <xdr:colOff>238125</xdr:colOff>
      <xdr:row>240</xdr:row>
      <xdr:rowOff>166687</xdr:rowOff>
    </xdr:to>
    <xdr:pic>
      <xdr:nvPicPr>
        <xdr:cNvPr id="37" name="36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8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479583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290</xdr:row>
      <xdr:rowOff>0</xdr:rowOff>
    </xdr:from>
    <xdr:to>
      <xdr:col>0</xdr:col>
      <xdr:colOff>571500</xdr:colOff>
      <xdr:row>292</xdr:row>
      <xdr:rowOff>166688</xdr:rowOff>
    </xdr:to>
    <xdr:pic>
      <xdr:nvPicPr>
        <xdr:cNvPr id="38" name="37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8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263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290</xdr:row>
      <xdr:rowOff>0</xdr:rowOff>
    </xdr:from>
    <xdr:to>
      <xdr:col>11</xdr:col>
      <xdr:colOff>238125</xdr:colOff>
      <xdr:row>292</xdr:row>
      <xdr:rowOff>166688</xdr:rowOff>
    </xdr:to>
    <xdr:pic>
      <xdr:nvPicPr>
        <xdr:cNvPr id="39" name="38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8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584263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341</xdr:row>
      <xdr:rowOff>0</xdr:rowOff>
    </xdr:from>
    <xdr:to>
      <xdr:col>0</xdr:col>
      <xdr:colOff>571500</xdr:colOff>
      <xdr:row>344</xdr:row>
      <xdr:rowOff>0</xdr:rowOff>
    </xdr:to>
    <xdr:pic>
      <xdr:nvPicPr>
        <xdr:cNvPr id="40" name="39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8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86943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341</xdr:row>
      <xdr:rowOff>0</xdr:rowOff>
    </xdr:from>
    <xdr:to>
      <xdr:col>11</xdr:col>
      <xdr:colOff>238125</xdr:colOff>
      <xdr:row>344</xdr:row>
      <xdr:rowOff>0</xdr:rowOff>
    </xdr:to>
    <xdr:pic>
      <xdr:nvPicPr>
        <xdr:cNvPr id="41" name="40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8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05300" y="686943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5438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75438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4687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64687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33934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00000000-0008-0000-0B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33934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00000000-0008-0000-0B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3180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10" name="Imagen 9">
          <a:extLst>
            <a:ext uri="{FF2B5EF4-FFF2-40B4-BE49-F238E27FC236}">
              <a16:creationId xmlns:a16="http://schemas.microsoft.com/office/drawing/2014/main" id="{00000000-0008-0000-0B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03180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571500</xdr:colOff>
      <xdr:row>3</xdr:row>
      <xdr:rowOff>0</xdr:rowOff>
    </xdr:to>
    <xdr:pic>
      <xdr:nvPicPr>
        <xdr:cNvPr id="11" name="10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B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571500</xdr:colOff>
      <xdr:row>43</xdr:row>
      <xdr:rowOff>0</xdr:rowOff>
    </xdr:to>
    <xdr:pic>
      <xdr:nvPicPr>
        <xdr:cNvPr id="12" name="11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B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9438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571500</xdr:colOff>
      <xdr:row>43</xdr:row>
      <xdr:rowOff>0</xdr:rowOff>
    </xdr:to>
    <xdr:pic>
      <xdr:nvPicPr>
        <xdr:cNvPr id="13" name="12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B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79438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571500</xdr:colOff>
      <xdr:row>77</xdr:row>
      <xdr:rowOff>0</xdr:rowOff>
    </xdr:to>
    <xdr:pic>
      <xdr:nvPicPr>
        <xdr:cNvPr id="14" name="13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B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6685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74</xdr:row>
      <xdr:rowOff>0</xdr:rowOff>
    </xdr:from>
    <xdr:to>
      <xdr:col>0</xdr:col>
      <xdr:colOff>571500</xdr:colOff>
      <xdr:row>77</xdr:row>
      <xdr:rowOff>0</xdr:rowOff>
    </xdr:to>
    <xdr:pic>
      <xdr:nvPicPr>
        <xdr:cNvPr id="15" name="14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B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46685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571500</xdr:colOff>
      <xdr:row>111</xdr:row>
      <xdr:rowOff>160987</xdr:rowOff>
    </xdr:to>
    <xdr:pic>
      <xdr:nvPicPr>
        <xdr:cNvPr id="16" name="15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B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5931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109</xdr:row>
      <xdr:rowOff>0</xdr:rowOff>
    </xdr:from>
    <xdr:to>
      <xdr:col>0</xdr:col>
      <xdr:colOff>571500</xdr:colOff>
      <xdr:row>111</xdr:row>
      <xdr:rowOff>160987</xdr:rowOff>
    </xdr:to>
    <xdr:pic>
      <xdr:nvPicPr>
        <xdr:cNvPr id="17" name="16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B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15931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143</xdr:row>
      <xdr:rowOff>0</xdr:rowOff>
    </xdr:from>
    <xdr:to>
      <xdr:col>0</xdr:col>
      <xdr:colOff>571500</xdr:colOff>
      <xdr:row>145</xdr:row>
      <xdr:rowOff>160985</xdr:rowOff>
    </xdr:to>
    <xdr:pic>
      <xdr:nvPicPr>
        <xdr:cNvPr id="18" name="17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B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3178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143</xdr:row>
      <xdr:rowOff>0</xdr:rowOff>
    </xdr:from>
    <xdr:to>
      <xdr:col>0</xdr:col>
      <xdr:colOff>571500</xdr:colOff>
      <xdr:row>145</xdr:row>
      <xdr:rowOff>160985</xdr:rowOff>
    </xdr:to>
    <xdr:pic>
      <xdr:nvPicPr>
        <xdr:cNvPr id="19" name="18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B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283178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571500</xdr:colOff>
      <xdr:row>180</xdr:row>
      <xdr:rowOff>160986</xdr:rowOff>
    </xdr:to>
    <xdr:pic>
      <xdr:nvPicPr>
        <xdr:cNvPr id="20" name="19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B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2425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178</xdr:row>
      <xdr:rowOff>0</xdr:rowOff>
    </xdr:from>
    <xdr:to>
      <xdr:col>0</xdr:col>
      <xdr:colOff>571500</xdr:colOff>
      <xdr:row>180</xdr:row>
      <xdr:rowOff>160986</xdr:rowOff>
    </xdr:to>
    <xdr:pic>
      <xdr:nvPicPr>
        <xdr:cNvPr id="21" name="20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B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52425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571500</xdr:colOff>
      <xdr:row>3</xdr:row>
      <xdr:rowOff>0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E7D3458E-8717-5AEA-E194-A3891194A5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25400" y="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571500</xdr:colOff>
      <xdr:row>40</xdr:row>
      <xdr:rowOff>10465</xdr:rowOff>
    </xdr:to>
    <xdr:pic>
      <xdr:nvPicPr>
        <xdr:cNvPr id="23" name="Imagen 22">
          <a:extLst>
            <a:ext uri="{FF2B5EF4-FFF2-40B4-BE49-F238E27FC236}">
              <a16:creationId xmlns:a16="http://schemas.microsoft.com/office/drawing/2014/main" id="{FD25051E-E17A-5956-2ED8-5994F13713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73533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571500</xdr:colOff>
      <xdr:row>40</xdr:row>
      <xdr:rowOff>10465</xdr:rowOff>
    </xdr:to>
    <xdr:pic>
      <xdr:nvPicPr>
        <xdr:cNvPr id="24" name="Imagen 23">
          <a:extLst>
            <a:ext uri="{FF2B5EF4-FFF2-40B4-BE49-F238E27FC236}">
              <a16:creationId xmlns:a16="http://schemas.microsoft.com/office/drawing/2014/main" id="{4C3946E5-294D-13B2-53D1-AB278AEAD8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87400" y="73533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0</xdr:col>
      <xdr:colOff>571500</xdr:colOff>
      <xdr:row>73</xdr:row>
      <xdr:rowOff>10464</xdr:rowOff>
    </xdr:to>
    <xdr:pic>
      <xdr:nvPicPr>
        <xdr:cNvPr id="25" name="Imagen 24">
          <a:extLst>
            <a:ext uri="{FF2B5EF4-FFF2-40B4-BE49-F238E27FC236}">
              <a16:creationId xmlns:a16="http://schemas.microsoft.com/office/drawing/2014/main" id="{71DB2FD4-19CC-7A1B-DCFF-832E0A7488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139065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70</xdr:row>
      <xdr:rowOff>0</xdr:rowOff>
    </xdr:from>
    <xdr:to>
      <xdr:col>2</xdr:col>
      <xdr:colOff>571500</xdr:colOff>
      <xdr:row>73</xdr:row>
      <xdr:rowOff>10464</xdr:rowOff>
    </xdr:to>
    <xdr:pic>
      <xdr:nvPicPr>
        <xdr:cNvPr id="26" name="Imagen 25">
          <a:extLst>
            <a:ext uri="{FF2B5EF4-FFF2-40B4-BE49-F238E27FC236}">
              <a16:creationId xmlns:a16="http://schemas.microsoft.com/office/drawing/2014/main" id="{BE10445F-2BEB-F67D-4682-F3B1741D5B8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87400" y="139065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131</xdr:row>
      <xdr:rowOff>0</xdr:rowOff>
    </xdr:from>
    <xdr:to>
      <xdr:col>0</xdr:col>
      <xdr:colOff>571500</xdr:colOff>
      <xdr:row>134</xdr:row>
      <xdr:rowOff>10464</xdr:rowOff>
    </xdr:to>
    <xdr:pic>
      <xdr:nvPicPr>
        <xdr:cNvPr id="27" name="Imagen 26">
          <a:extLst>
            <a:ext uri="{FF2B5EF4-FFF2-40B4-BE49-F238E27FC236}">
              <a16:creationId xmlns:a16="http://schemas.microsoft.com/office/drawing/2014/main" id="{68F7127E-BBED-80FE-A87F-80E09038648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260699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131</xdr:row>
      <xdr:rowOff>0</xdr:rowOff>
    </xdr:from>
    <xdr:to>
      <xdr:col>2</xdr:col>
      <xdr:colOff>571500</xdr:colOff>
      <xdr:row>134</xdr:row>
      <xdr:rowOff>10464</xdr:rowOff>
    </xdr:to>
    <xdr:pic>
      <xdr:nvPicPr>
        <xdr:cNvPr id="28" name="Imagen 27">
          <a:extLst>
            <a:ext uri="{FF2B5EF4-FFF2-40B4-BE49-F238E27FC236}">
              <a16:creationId xmlns:a16="http://schemas.microsoft.com/office/drawing/2014/main" id="{77A24A26-D659-C2B8-D550-69A7DC3B67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87400" y="260699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228</xdr:row>
      <xdr:rowOff>0</xdr:rowOff>
    </xdr:from>
    <xdr:to>
      <xdr:col>0</xdr:col>
      <xdr:colOff>571500</xdr:colOff>
      <xdr:row>231</xdr:row>
      <xdr:rowOff>1</xdr:rowOff>
    </xdr:to>
    <xdr:pic>
      <xdr:nvPicPr>
        <xdr:cNvPr id="29" name="Imagen 28">
          <a:extLst>
            <a:ext uri="{FF2B5EF4-FFF2-40B4-BE49-F238E27FC236}">
              <a16:creationId xmlns:a16="http://schemas.microsoft.com/office/drawing/2014/main" id="{2514A1CC-73FA-668B-4633-DA5E5B9CF0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454533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228</xdr:row>
      <xdr:rowOff>0</xdr:rowOff>
    </xdr:from>
    <xdr:to>
      <xdr:col>2</xdr:col>
      <xdr:colOff>571500</xdr:colOff>
      <xdr:row>231</xdr:row>
      <xdr:rowOff>1</xdr:rowOff>
    </xdr:to>
    <xdr:pic>
      <xdr:nvPicPr>
        <xdr:cNvPr id="30" name="Imagen 29">
          <a:extLst>
            <a:ext uri="{FF2B5EF4-FFF2-40B4-BE49-F238E27FC236}">
              <a16:creationId xmlns:a16="http://schemas.microsoft.com/office/drawing/2014/main" id="{15FDECC2-36E1-5C8A-5E0F-04E1C721A8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87400" y="454533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325</xdr:row>
      <xdr:rowOff>0</xdr:rowOff>
    </xdr:from>
    <xdr:to>
      <xdr:col>0</xdr:col>
      <xdr:colOff>571500</xdr:colOff>
      <xdr:row>328</xdr:row>
      <xdr:rowOff>0</xdr:rowOff>
    </xdr:to>
    <xdr:pic>
      <xdr:nvPicPr>
        <xdr:cNvPr id="31" name="Imagen 30">
          <a:extLst>
            <a:ext uri="{FF2B5EF4-FFF2-40B4-BE49-F238E27FC236}">
              <a16:creationId xmlns:a16="http://schemas.microsoft.com/office/drawing/2014/main" id="{318986F3-F515-6A06-C12E-0962E84740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647795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325</xdr:row>
      <xdr:rowOff>0</xdr:rowOff>
    </xdr:from>
    <xdr:to>
      <xdr:col>2</xdr:col>
      <xdr:colOff>571500</xdr:colOff>
      <xdr:row>328</xdr:row>
      <xdr:rowOff>0</xdr:rowOff>
    </xdr:to>
    <xdr:pic>
      <xdr:nvPicPr>
        <xdr:cNvPr id="32" name="Imagen 31">
          <a:extLst>
            <a:ext uri="{FF2B5EF4-FFF2-40B4-BE49-F238E27FC236}">
              <a16:creationId xmlns:a16="http://schemas.microsoft.com/office/drawing/2014/main" id="{89B83F17-E7C9-0091-B008-4E272EA0A3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87400" y="6477952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422</xdr:row>
      <xdr:rowOff>0</xdr:rowOff>
    </xdr:from>
    <xdr:to>
      <xdr:col>0</xdr:col>
      <xdr:colOff>571500</xdr:colOff>
      <xdr:row>424</xdr:row>
      <xdr:rowOff>187816</xdr:rowOff>
    </xdr:to>
    <xdr:pic>
      <xdr:nvPicPr>
        <xdr:cNvPr id="33" name="Imagen 32">
          <a:extLst>
            <a:ext uri="{FF2B5EF4-FFF2-40B4-BE49-F238E27FC236}">
              <a16:creationId xmlns:a16="http://schemas.microsoft.com/office/drawing/2014/main" id="{E54E3CB2-A417-F502-466E-D70504CA0AE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841057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422</xdr:row>
      <xdr:rowOff>0</xdr:rowOff>
    </xdr:from>
    <xdr:to>
      <xdr:col>2</xdr:col>
      <xdr:colOff>571500</xdr:colOff>
      <xdr:row>424</xdr:row>
      <xdr:rowOff>187816</xdr:rowOff>
    </xdr:to>
    <xdr:pic>
      <xdr:nvPicPr>
        <xdr:cNvPr id="34" name="Imagen 33">
          <a:extLst>
            <a:ext uri="{FF2B5EF4-FFF2-40B4-BE49-F238E27FC236}">
              <a16:creationId xmlns:a16="http://schemas.microsoft.com/office/drawing/2014/main" id="{65C90202-352D-37CB-B192-BE7D7C820D4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87400" y="841057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519</xdr:row>
      <xdr:rowOff>0</xdr:rowOff>
    </xdr:from>
    <xdr:to>
      <xdr:col>0</xdr:col>
      <xdr:colOff>571500</xdr:colOff>
      <xdr:row>522</xdr:row>
      <xdr:rowOff>1</xdr:rowOff>
    </xdr:to>
    <xdr:pic>
      <xdr:nvPicPr>
        <xdr:cNvPr id="35" name="Imagen 34">
          <a:extLst>
            <a:ext uri="{FF2B5EF4-FFF2-40B4-BE49-F238E27FC236}">
              <a16:creationId xmlns:a16="http://schemas.microsoft.com/office/drawing/2014/main" id="{64A6CEE0-B55D-DD60-7836-5A9DCD754E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963400" y="1034319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519</xdr:row>
      <xdr:rowOff>0</xdr:rowOff>
    </xdr:from>
    <xdr:to>
      <xdr:col>2</xdr:col>
      <xdr:colOff>571500</xdr:colOff>
      <xdr:row>522</xdr:row>
      <xdr:rowOff>1</xdr:rowOff>
    </xdr:to>
    <xdr:pic>
      <xdr:nvPicPr>
        <xdr:cNvPr id="36" name="Imagen 35">
          <a:extLst>
            <a:ext uri="{FF2B5EF4-FFF2-40B4-BE49-F238E27FC236}">
              <a16:creationId xmlns:a16="http://schemas.microsoft.com/office/drawing/2014/main" id="{6FB513FE-9C40-F912-0799-0DBCF9EB0E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487400" y="1034319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51</xdr:row>
      <xdr:rowOff>0</xdr:rowOff>
    </xdr:from>
    <xdr:to>
      <xdr:col>16</xdr:col>
      <xdr:colOff>27214</xdr:colOff>
      <xdr:row>53</xdr:row>
      <xdr:rowOff>170089</xdr:rowOff>
    </xdr:to>
    <xdr:pic>
      <xdr:nvPicPr>
        <xdr:cNvPr id="15" name="Imagen 14">
          <a:extLst>
            <a:ext uri="{FF2B5EF4-FFF2-40B4-BE49-F238E27FC236}">
              <a16:creationId xmlns:a16="http://schemas.microsoft.com/office/drawing/2014/main" id="{00000000-0008-0000-0E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1536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51</xdr:row>
      <xdr:rowOff>0</xdr:rowOff>
    </xdr:from>
    <xdr:to>
      <xdr:col>18</xdr:col>
      <xdr:colOff>28121</xdr:colOff>
      <xdr:row>53</xdr:row>
      <xdr:rowOff>170089</xdr:rowOff>
    </xdr:to>
    <xdr:pic>
      <xdr:nvPicPr>
        <xdr:cNvPr id="16" name="Imagen 15">
          <a:extLst>
            <a:ext uri="{FF2B5EF4-FFF2-40B4-BE49-F238E27FC236}">
              <a16:creationId xmlns:a16="http://schemas.microsoft.com/office/drawing/2014/main" id="{00000000-0008-0000-0E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01536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16</xdr:col>
      <xdr:colOff>27214</xdr:colOff>
      <xdr:row>101</xdr:row>
      <xdr:rowOff>170089</xdr:rowOff>
    </xdr:to>
    <xdr:pic>
      <xdr:nvPicPr>
        <xdr:cNvPr id="17" name="Imagen 16">
          <a:extLst>
            <a:ext uri="{FF2B5EF4-FFF2-40B4-BE49-F238E27FC236}">
              <a16:creationId xmlns:a16="http://schemas.microsoft.com/office/drawing/2014/main" id="{00000000-0008-0000-0E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6881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99</xdr:row>
      <xdr:rowOff>0</xdr:rowOff>
    </xdr:from>
    <xdr:to>
      <xdr:col>18</xdr:col>
      <xdr:colOff>28121</xdr:colOff>
      <xdr:row>101</xdr:row>
      <xdr:rowOff>170089</xdr:rowOff>
    </xdr:to>
    <xdr:pic>
      <xdr:nvPicPr>
        <xdr:cNvPr id="18" name="Imagen 17">
          <a:extLst>
            <a:ext uri="{FF2B5EF4-FFF2-40B4-BE49-F238E27FC236}">
              <a16:creationId xmlns:a16="http://schemas.microsoft.com/office/drawing/2014/main" id="{00000000-0008-0000-0E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196881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151</xdr:row>
      <xdr:rowOff>0</xdr:rowOff>
    </xdr:from>
    <xdr:to>
      <xdr:col>16</xdr:col>
      <xdr:colOff>27214</xdr:colOff>
      <xdr:row>153</xdr:row>
      <xdr:rowOff>170089</xdr:rowOff>
    </xdr:to>
    <xdr:pic>
      <xdr:nvPicPr>
        <xdr:cNvPr id="19" name="Imagen 18">
          <a:extLst>
            <a:ext uri="{FF2B5EF4-FFF2-40B4-BE49-F238E27FC236}">
              <a16:creationId xmlns:a16="http://schemas.microsoft.com/office/drawing/2014/main" id="{00000000-0008-0000-0E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00228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151</xdr:row>
      <xdr:rowOff>0</xdr:rowOff>
    </xdr:from>
    <xdr:to>
      <xdr:col>18</xdr:col>
      <xdr:colOff>28121</xdr:colOff>
      <xdr:row>153</xdr:row>
      <xdr:rowOff>170089</xdr:rowOff>
    </xdr:to>
    <xdr:pic>
      <xdr:nvPicPr>
        <xdr:cNvPr id="20" name="Imagen 19">
          <a:extLst>
            <a:ext uri="{FF2B5EF4-FFF2-40B4-BE49-F238E27FC236}">
              <a16:creationId xmlns:a16="http://schemas.microsoft.com/office/drawing/2014/main" id="{00000000-0008-0000-0E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00228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193</xdr:row>
      <xdr:rowOff>0</xdr:rowOff>
    </xdr:from>
    <xdr:to>
      <xdr:col>16</xdr:col>
      <xdr:colOff>27214</xdr:colOff>
      <xdr:row>194</xdr:row>
      <xdr:rowOff>136071</xdr:rowOff>
    </xdr:to>
    <xdr:pic>
      <xdr:nvPicPr>
        <xdr:cNvPr id="21" name="Imagen 20">
          <a:extLst>
            <a:ext uri="{FF2B5EF4-FFF2-40B4-BE49-F238E27FC236}">
              <a16:creationId xmlns:a16="http://schemas.microsoft.com/office/drawing/2014/main" id="{00000000-0008-0000-0E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3571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193</xdr:row>
      <xdr:rowOff>0</xdr:rowOff>
    </xdr:from>
    <xdr:to>
      <xdr:col>18</xdr:col>
      <xdr:colOff>28121</xdr:colOff>
      <xdr:row>194</xdr:row>
      <xdr:rowOff>136071</xdr:rowOff>
    </xdr:to>
    <xdr:pic>
      <xdr:nvPicPr>
        <xdr:cNvPr id="22" name="Imagen 21">
          <a:extLst>
            <a:ext uri="{FF2B5EF4-FFF2-40B4-BE49-F238E27FC236}">
              <a16:creationId xmlns:a16="http://schemas.microsoft.com/office/drawing/2014/main" id="{00000000-0008-0000-0E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0" y="383571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16</xdr:col>
      <xdr:colOff>27214</xdr:colOff>
      <xdr:row>3</xdr:row>
      <xdr:rowOff>0</xdr:rowOff>
    </xdr:to>
    <xdr:pic>
      <xdr:nvPicPr>
        <xdr:cNvPr id="29" name="28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E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50</xdr:row>
      <xdr:rowOff>0</xdr:rowOff>
    </xdr:from>
    <xdr:to>
      <xdr:col>0</xdr:col>
      <xdr:colOff>571500</xdr:colOff>
      <xdr:row>52</xdr:row>
      <xdr:rowOff>170090</xdr:rowOff>
    </xdr:to>
    <xdr:pic>
      <xdr:nvPicPr>
        <xdr:cNvPr id="30" name="29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E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3632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50</xdr:row>
      <xdr:rowOff>0</xdr:rowOff>
    </xdr:from>
    <xdr:to>
      <xdr:col>16</xdr:col>
      <xdr:colOff>38100</xdr:colOff>
      <xdr:row>52</xdr:row>
      <xdr:rowOff>170090</xdr:rowOff>
    </xdr:to>
    <xdr:pic>
      <xdr:nvPicPr>
        <xdr:cNvPr id="31" name="30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E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9575" y="103632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103</xdr:row>
      <xdr:rowOff>0</xdr:rowOff>
    </xdr:from>
    <xdr:to>
      <xdr:col>0</xdr:col>
      <xdr:colOff>571500</xdr:colOff>
      <xdr:row>105</xdr:row>
      <xdr:rowOff>170089</xdr:rowOff>
    </xdr:to>
    <xdr:pic>
      <xdr:nvPicPr>
        <xdr:cNvPr id="32" name="31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E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12979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103</xdr:row>
      <xdr:rowOff>0</xdr:rowOff>
    </xdr:from>
    <xdr:to>
      <xdr:col>16</xdr:col>
      <xdr:colOff>38100</xdr:colOff>
      <xdr:row>105</xdr:row>
      <xdr:rowOff>170089</xdr:rowOff>
    </xdr:to>
    <xdr:pic>
      <xdr:nvPicPr>
        <xdr:cNvPr id="33" name="32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E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9575" y="212979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151</xdr:row>
      <xdr:rowOff>0</xdr:rowOff>
    </xdr:from>
    <xdr:to>
      <xdr:col>0</xdr:col>
      <xdr:colOff>571500</xdr:colOff>
      <xdr:row>153</xdr:row>
      <xdr:rowOff>170089</xdr:rowOff>
    </xdr:to>
    <xdr:pic>
      <xdr:nvPicPr>
        <xdr:cNvPr id="34" name="33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E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2610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151</xdr:row>
      <xdr:rowOff>0</xdr:rowOff>
    </xdr:from>
    <xdr:to>
      <xdr:col>16</xdr:col>
      <xdr:colOff>38100</xdr:colOff>
      <xdr:row>153</xdr:row>
      <xdr:rowOff>170089</xdr:rowOff>
    </xdr:to>
    <xdr:pic>
      <xdr:nvPicPr>
        <xdr:cNvPr id="35" name="34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E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9575" y="3126105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194</xdr:row>
      <xdr:rowOff>0</xdr:rowOff>
    </xdr:from>
    <xdr:to>
      <xdr:col>0</xdr:col>
      <xdr:colOff>571500</xdr:colOff>
      <xdr:row>196</xdr:row>
      <xdr:rowOff>170090</xdr:rowOff>
    </xdr:to>
    <xdr:pic>
      <xdr:nvPicPr>
        <xdr:cNvPr id="36" name="35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E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1955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194</xdr:row>
      <xdr:rowOff>0</xdr:rowOff>
    </xdr:from>
    <xdr:to>
      <xdr:col>16</xdr:col>
      <xdr:colOff>38100</xdr:colOff>
      <xdr:row>196</xdr:row>
      <xdr:rowOff>170090</xdr:rowOff>
    </xdr:to>
    <xdr:pic>
      <xdr:nvPicPr>
        <xdr:cNvPr id="37" name="36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E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9575" y="40195500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246</xdr:row>
      <xdr:rowOff>0</xdr:rowOff>
    </xdr:from>
    <xdr:to>
      <xdr:col>0</xdr:col>
      <xdr:colOff>571500</xdr:colOff>
      <xdr:row>248</xdr:row>
      <xdr:rowOff>170089</xdr:rowOff>
    </xdr:to>
    <xdr:pic>
      <xdr:nvPicPr>
        <xdr:cNvPr id="38" name="37 Imagen" descr="https://compucol.co/colegios/tunjainem/uploads/logo-colegio.png">
          <a:extLst>
            <a:ext uri="{FF2B5EF4-FFF2-40B4-BE49-F238E27FC236}">
              <a16:creationId xmlns:a16="http://schemas.microsoft.com/office/drawing/2014/main" id="{00000000-0008-0000-0E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9301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246</xdr:row>
      <xdr:rowOff>0</xdr:rowOff>
    </xdr:from>
    <xdr:to>
      <xdr:col>16</xdr:col>
      <xdr:colOff>38100</xdr:colOff>
      <xdr:row>248</xdr:row>
      <xdr:rowOff>170089</xdr:rowOff>
    </xdr:to>
    <xdr:pic>
      <xdr:nvPicPr>
        <xdr:cNvPr id="39" name="38 Imagen" descr="https://compucol.co/colegios/tunjainem/uploads/logo-secundario.png">
          <a:extLst>
            <a:ext uri="{FF2B5EF4-FFF2-40B4-BE49-F238E27FC236}">
              <a16:creationId xmlns:a16="http://schemas.microsoft.com/office/drawing/2014/main" id="{00000000-0008-0000-0E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9575" y="50930175"/>
          <a:ext cx="571500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2">
  <rv s="0">
    <v>0</v>
    <v>5</v>
  </rv>
  <rv s="0">
    <v>1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</richValueRe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tabColor rgb="FF0070C0"/>
  </sheetPr>
  <dimension ref="B1:V29"/>
  <sheetViews>
    <sheetView zoomScale="85" zoomScaleNormal="85" workbookViewId="0">
      <selection activeCell="W11" sqref="W11"/>
    </sheetView>
  </sheetViews>
  <sheetFormatPr baseColWidth="10" defaultColWidth="5.42578125" defaultRowHeight="21" customHeight="1" x14ac:dyDescent="0.25"/>
  <cols>
    <col min="1" max="1" width="21.7109375" style="3" customWidth="1"/>
    <col min="2" max="2" width="22" style="3" bestFit="1" customWidth="1"/>
    <col min="3" max="13" width="6.42578125" style="3" customWidth="1"/>
    <col min="14" max="14" width="7.140625" style="3" customWidth="1"/>
    <col min="15" max="15" width="7.5703125" style="3" customWidth="1"/>
    <col min="16" max="16" width="6.42578125" style="3" customWidth="1"/>
    <col min="17" max="17" width="7.5703125" style="3" customWidth="1"/>
    <col min="18" max="18" width="6.42578125" style="3" customWidth="1"/>
    <col min="19" max="20" width="9.28515625" style="3" customWidth="1"/>
    <col min="21" max="21" width="5.42578125" style="3"/>
    <col min="22" max="22" width="11.5703125" style="3" bestFit="1" customWidth="1"/>
    <col min="23" max="16384" width="5.42578125" style="3"/>
  </cols>
  <sheetData>
    <row r="1" spans="2:22" ht="14.25" customHeight="1" x14ac:dyDescent="0.25"/>
    <row r="2" spans="2:22" customFormat="1" ht="15" x14ac:dyDescent="0.25">
      <c r="B2" s="202" t="s">
        <v>131</v>
      </c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</row>
    <row r="3" spans="2:22" customFormat="1" ht="15" x14ac:dyDescent="0.25">
      <c r="B3" s="202" t="s">
        <v>1292</v>
      </c>
      <c r="C3" s="202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2"/>
      <c r="O3" s="202"/>
      <c r="P3" s="202"/>
      <c r="Q3" s="202"/>
      <c r="R3" s="202"/>
      <c r="S3" s="202"/>
      <c r="T3" s="202"/>
    </row>
    <row r="4" spans="2:22" ht="15" customHeight="1" thickBot="1" x14ac:dyDescent="0.3">
      <c r="Q4" s="3">
        <v>2</v>
      </c>
    </row>
    <row r="5" spans="2:22" s="1" customFormat="1" ht="30.75" customHeight="1" thickBot="1" x14ac:dyDescent="0.3">
      <c r="B5" s="142" t="s">
        <v>44</v>
      </c>
      <c r="C5" s="226" t="s">
        <v>144</v>
      </c>
      <c r="D5" s="227"/>
      <c r="E5" s="228" t="s">
        <v>145</v>
      </c>
      <c r="F5" s="229"/>
      <c r="G5" s="228" t="s">
        <v>146</v>
      </c>
      <c r="H5" s="229"/>
      <c r="I5" s="237" t="s">
        <v>147</v>
      </c>
      <c r="J5" s="238"/>
      <c r="K5" s="228" t="s">
        <v>148</v>
      </c>
      <c r="L5" s="229"/>
      <c r="M5" s="228" t="s">
        <v>149</v>
      </c>
      <c r="N5" s="229"/>
      <c r="O5" s="210" t="s">
        <v>150</v>
      </c>
      <c r="P5" s="211"/>
      <c r="Q5" s="204" t="s">
        <v>311</v>
      </c>
      <c r="R5" s="205"/>
      <c r="S5" s="143" t="s">
        <v>11</v>
      </c>
      <c r="T5" s="144" t="s">
        <v>10</v>
      </c>
    </row>
    <row r="6" spans="2:22" ht="21" customHeight="1" thickBot="1" x14ac:dyDescent="0.3">
      <c r="B6" s="145" t="s">
        <v>2</v>
      </c>
      <c r="C6" s="146">
        <v>37</v>
      </c>
      <c r="D6" s="147" t="s">
        <v>10</v>
      </c>
      <c r="E6" s="146">
        <v>38</v>
      </c>
      <c r="F6" s="147" t="s">
        <v>10</v>
      </c>
      <c r="G6" s="146">
        <v>37</v>
      </c>
      <c r="H6" s="147" t="s">
        <v>10</v>
      </c>
      <c r="I6" s="146">
        <v>37</v>
      </c>
      <c r="J6" s="147" t="s">
        <v>10</v>
      </c>
      <c r="K6" s="146">
        <v>36</v>
      </c>
      <c r="L6" s="147" t="s">
        <v>10</v>
      </c>
      <c r="M6" s="148">
        <v>36</v>
      </c>
      <c r="N6" s="147" t="s">
        <v>10</v>
      </c>
      <c r="O6" s="3">
        <v>36</v>
      </c>
      <c r="P6" s="147" t="s">
        <v>10</v>
      </c>
      <c r="Q6" s="3">
        <v>35</v>
      </c>
      <c r="R6" s="147" t="s">
        <v>10</v>
      </c>
      <c r="S6" s="146">
        <f t="shared" ref="S6:S16" si="0">+C6+E6+G6+I6+K6+M6+O6+Q6</f>
        <v>292</v>
      </c>
      <c r="T6" s="147">
        <f>S6*100/$S$6</f>
        <v>100</v>
      </c>
      <c r="V6" s="4"/>
    </row>
    <row r="7" spans="2:22" ht="21" customHeight="1" thickBot="1" x14ac:dyDescent="0.3">
      <c r="B7" s="2" t="s">
        <v>3</v>
      </c>
      <c r="C7" s="149">
        <v>2</v>
      </c>
      <c r="D7" s="150">
        <v>5.4</v>
      </c>
      <c r="E7" s="150">
        <v>6</v>
      </c>
      <c r="F7" s="150">
        <v>16.2</v>
      </c>
      <c r="G7" s="150">
        <v>1</v>
      </c>
      <c r="H7" s="150">
        <v>2.7</v>
      </c>
      <c r="I7" s="150">
        <v>1</v>
      </c>
      <c r="J7" s="150">
        <v>2.7</v>
      </c>
      <c r="K7" s="150">
        <v>0</v>
      </c>
      <c r="L7" s="150">
        <v>0</v>
      </c>
      <c r="M7" s="150">
        <v>8</v>
      </c>
      <c r="N7" s="150">
        <v>22.2</v>
      </c>
      <c r="O7" s="150">
        <v>18</v>
      </c>
      <c r="P7" s="150">
        <v>50</v>
      </c>
      <c r="Q7" s="150">
        <v>14</v>
      </c>
      <c r="R7" s="150">
        <v>37.799999999999997</v>
      </c>
      <c r="S7" s="146">
        <f t="shared" si="0"/>
        <v>50</v>
      </c>
      <c r="T7" s="151">
        <f>S7*100/$S$6</f>
        <v>17.123287671232877</v>
      </c>
      <c r="V7" s="4"/>
    </row>
    <row r="8" spans="2:22" ht="21" customHeight="1" thickBot="1" x14ac:dyDescent="0.3">
      <c r="B8" s="2" t="s">
        <v>4</v>
      </c>
      <c r="C8" s="149">
        <v>1</v>
      </c>
      <c r="D8" s="150">
        <v>2.7</v>
      </c>
      <c r="E8" s="150">
        <v>0</v>
      </c>
      <c r="F8" s="150">
        <v>0</v>
      </c>
      <c r="G8" s="150">
        <v>6</v>
      </c>
      <c r="H8" s="150">
        <v>16.2</v>
      </c>
      <c r="I8" s="150">
        <v>9</v>
      </c>
      <c r="J8" s="150">
        <v>24.3</v>
      </c>
      <c r="K8" s="150">
        <v>7</v>
      </c>
      <c r="L8" s="150">
        <v>19.399999999999999</v>
      </c>
      <c r="M8" s="150">
        <v>0</v>
      </c>
      <c r="N8" s="150">
        <v>0</v>
      </c>
      <c r="O8" s="150">
        <v>5</v>
      </c>
      <c r="P8" s="150">
        <v>13.9</v>
      </c>
      <c r="Q8" s="150">
        <v>5</v>
      </c>
      <c r="R8" s="150">
        <v>13.5</v>
      </c>
      <c r="S8" s="146">
        <f t="shared" si="0"/>
        <v>33</v>
      </c>
      <c r="T8" s="151">
        <f t="shared" ref="T8:T16" si="1">S8*100/$S$6</f>
        <v>11.301369863013699</v>
      </c>
      <c r="V8" s="4"/>
    </row>
    <row r="9" spans="2:22" ht="21" customHeight="1" thickBot="1" x14ac:dyDescent="0.3">
      <c r="B9" s="2" t="s">
        <v>5</v>
      </c>
      <c r="C9" s="149">
        <v>3</v>
      </c>
      <c r="D9" s="150">
        <v>8.3000000000000007</v>
      </c>
      <c r="E9" s="150">
        <v>2</v>
      </c>
      <c r="F9" s="150">
        <v>5.4</v>
      </c>
      <c r="G9" s="150">
        <v>4</v>
      </c>
      <c r="H9" s="150">
        <v>10.8</v>
      </c>
      <c r="I9" s="150">
        <v>4</v>
      </c>
      <c r="J9" s="150">
        <v>11.4</v>
      </c>
      <c r="K9" s="150">
        <v>2</v>
      </c>
      <c r="L9" s="150">
        <v>5.6</v>
      </c>
      <c r="M9" s="150">
        <v>4</v>
      </c>
      <c r="N9" s="150">
        <v>11.1</v>
      </c>
      <c r="O9" s="150">
        <v>6</v>
      </c>
      <c r="P9" s="150">
        <v>16.7</v>
      </c>
      <c r="Q9" s="150">
        <v>6</v>
      </c>
      <c r="R9" s="150">
        <v>16.7</v>
      </c>
      <c r="S9" s="146">
        <f t="shared" si="0"/>
        <v>31</v>
      </c>
      <c r="T9" s="151">
        <f t="shared" si="1"/>
        <v>10.616438356164384</v>
      </c>
      <c r="V9" s="4"/>
    </row>
    <row r="10" spans="2:22" ht="21" customHeight="1" thickBot="1" x14ac:dyDescent="0.3">
      <c r="B10" s="2" t="s">
        <v>6</v>
      </c>
      <c r="C10" s="149">
        <v>2</v>
      </c>
      <c r="D10" s="150">
        <v>5.4</v>
      </c>
      <c r="E10" s="150">
        <v>5</v>
      </c>
      <c r="F10" s="150">
        <v>13.5</v>
      </c>
      <c r="G10" s="150">
        <v>6</v>
      </c>
      <c r="H10" s="150">
        <v>16.2</v>
      </c>
      <c r="I10" s="150">
        <v>7</v>
      </c>
      <c r="J10" s="150">
        <v>18.899999999999999</v>
      </c>
      <c r="K10" s="150">
        <v>3</v>
      </c>
      <c r="L10" s="150">
        <v>8.3000000000000007</v>
      </c>
      <c r="M10" s="150">
        <v>2</v>
      </c>
      <c r="N10" s="150">
        <v>5.6</v>
      </c>
      <c r="O10" s="150">
        <v>10</v>
      </c>
      <c r="P10" s="150">
        <v>27.8</v>
      </c>
      <c r="Q10" s="150">
        <v>6</v>
      </c>
      <c r="R10" s="150">
        <v>16.7</v>
      </c>
      <c r="S10" s="146">
        <f t="shared" si="0"/>
        <v>41</v>
      </c>
      <c r="T10" s="151">
        <f t="shared" si="1"/>
        <v>14.04109589041096</v>
      </c>
      <c r="V10" s="4"/>
    </row>
    <row r="11" spans="2:22" ht="21" customHeight="1" thickBot="1" x14ac:dyDescent="0.3">
      <c r="B11" s="183" t="s">
        <v>7</v>
      </c>
      <c r="C11" s="149">
        <v>0</v>
      </c>
      <c r="D11" s="149">
        <v>0</v>
      </c>
      <c r="E11" s="149">
        <v>0</v>
      </c>
      <c r="F11" s="149">
        <v>0</v>
      </c>
      <c r="G11" s="149">
        <v>0</v>
      </c>
      <c r="H11" s="149">
        <v>0</v>
      </c>
      <c r="I11" s="149">
        <v>0</v>
      </c>
      <c r="J11" s="149">
        <v>0</v>
      </c>
      <c r="K11" s="149">
        <v>0</v>
      </c>
      <c r="L11" s="149">
        <v>0</v>
      </c>
      <c r="M11" s="150">
        <v>1</v>
      </c>
      <c r="N11" s="150">
        <v>2.8</v>
      </c>
      <c r="O11" s="150">
        <v>0</v>
      </c>
      <c r="P11" s="150">
        <v>0</v>
      </c>
      <c r="Q11" s="150">
        <v>0</v>
      </c>
      <c r="R11" s="150">
        <v>0</v>
      </c>
      <c r="S11" s="182">
        <f t="shared" si="0"/>
        <v>1</v>
      </c>
      <c r="T11" s="181">
        <f t="shared" si="1"/>
        <v>0.34246575342465752</v>
      </c>
      <c r="V11" s="7"/>
    </row>
    <row r="12" spans="2:22" ht="21" customHeight="1" thickBot="1" x14ac:dyDescent="0.3">
      <c r="B12" s="180" t="s">
        <v>0</v>
      </c>
      <c r="C12" s="149">
        <v>4</v>
      </c>
      <c r="D12" s="150">
        <v>10.8</v>
      </c>
      <c r="E12" s="150">
        <v>4</v>
      </c>
      <c r="F12" s="150">
        <v>10.8</v>
      </c>
      <c r="G12" s="150">
        <v>4</v>
      </c>
      <c r="H12" s="150">
        <v>10.8</v>
      </c>
      <c r="I12" s="150">
        <v>4</v>
      </c>
      <c r="J12" s="150">
        <v>10.8</v>
      </c>
      <c r="K12" s="150">
        <v>7</v>
      </c>
      <c r="L12" s="150">
        <v>19.399999999999999</v>
      </c>
      <c r="M12" s="150">
        <v>3</v>
      </c>
      <c r="N12" s="150">
        <v>8.3000000000000007</v>
      </c>
      <c r="O12" s="150">
        <v>16</v>
      </c>
      <c r="P12" s="150">
        <v>44.4</v>
      </c>
      <c r="Q12" s="150">
        <v>22</v>
      </c>
      <c r="R12" s="150">
        <v>61.1</v>
      </c>
      <c r="S12" s="178">
        <f t="shared" si="0"/>
        <v>64</v>
      </c>
      <c r="T12" s="179">
        <f>S12*100/$S$6</f>
        <v>21.917808219178081</v>
      </c>
      <c r="V12" s="16"/>
    </row>
    <row r="13" spans="2:22" ht="21" customHeight="1" thickBot="1" x14ac:dyDescent="0.3">
      <c r="B13" s="8" t="s">
        <v>8</v>
      </c>
      <c r="C13" s="149">
        <v>0</v>
      </c>
      <c r="D13" s="150">
        <v>0</v>
      </c>
      <c r="E13" s="150">
        <v>1</v>
      </c>
      <c r="F13" s="150">
        <v>2.7</v>
      </c>
      <c r="G13" s="150">
        <v>12</v>
      </c>
      <c r="H13" s="150">
        <v>32.4</v>
      </c>
      <c r="I13" s="150">
        <v>15</v>
      </c>
      <c r="J13" s="150">
        <v>40.5</v>
      </c>
      <c r="K13" s="150">
        <v>5</v>
      </c>
      <c r="L13" s="150">
        <v>13.9</v>
      </c>
      <c r="M13" s="150">
        <v>0</v>
      </c>
      <c r="N13" s="150">
        <v>0</v>
      </c>
      <c r="O13" s="150">
        <v>15</v>
      </c>
      <c r="P13" s="150">
        <v>41.7</v>
      </c>
      <c r="Q13" s="150">
        <v>14</v>
      </c>
      <c r="R13" s="150">
        <v>38.9</v>
      </c>
      <c r="S13" s="119">
        <f t="shared" si="0"/>
        <v>62</v>
      </c>
      <c r="T13" s="61">
        <f t="shared" si="1"/>
        <v>21.232876712328768</v>
      </c>
      <c r="V13" s="7"/>
    </row>
    <row r="14" spans="2:22" ht="21" customHeight="1" thickBot="1" x14ac:dyDescent="0.3">
      <c r="B14" s="175" t="s">
        <v>1</v>
      </c>
      <c r="C14" s="149">
        <v>10</v>
      </c>
      <c r="D14" s="150">
        <v>27.8</v>
      </c>
      <c r="E14" s="150">
        <v>6</v>
      </c>
      <c r="F14" s="150">
        <v>16.2</v>
      </c>
      <c r="G14" s="150">
        <v>18</v>
      </c>
      <c r="H14" s="150">
        <v>48.6</v>
      </c>
      <c r="I14" s="150">
        <v>15</v>
      </c>
      <c r="J14" s="150">
        <v>40.5</v>
      </c>
      <c r="K14" s="150">
        <v>8</v>
      </c>
      <c r="L14" s="150">
        <v>22.2</v>
      </c>
      <c r="M14" s="150">
        <v>7</v>
      </c>
      <c r="N14" s="150">
        <v>19.399999999999999</v>
      </c>
      <c r="O14" s="150">
        <v>17</v>
      </c>
      <c r="P14" s="150">
        <v>47.2</v>
      </c>
      <c r="Q14" s="150">
        <v>18</v>
      </c>
      <c r="R14" s="150">
        <v>50</v>
      </c>
      <c r="S14" s="116">
        <f t="shared" si="0"/>
        <v>99</v>
      </c>
      <c r="T14" s="20">
        <f t="shared" si="1"/>
        <v>33.904109589041099</v>
      </c>
      <c r="V14" s="7"/>
    </row>
    <row r="15" spans="2:22" ht="21" customHeight="1" thickBot="1" x14ac:dyDescent="0.3">
      <c r="B15" s="2" t="s">
        <v>9</v>
      </c>
      <c r="C15" s="149">
        <v>1</v>
      </c>
      <c r="D15" s="150">
        <v>2.8</v>
      </c>
      <c r="E15" s="150">
        <v>3</v>
      </c>
      <c r="F15" s="150">
        <v>8.1</v>
      </c>
      <c r="G15" s="150">
        <v>1</v>
      </c>
      <c r="H15" s="150">
        <v>2.7</v>
      </c>
      <c r="I15" s="150">
        <v>4</v>
      </c>
      <c r="J15" s="150">
        <v>10.8</v>
      </c>
      <c r="K15" s="150">
        <v>1</v>
      </c>
      <c r="L15" s="150">
        <v>2.8</v>
      </c>
      <c r="M15" s="150">
        <v>4</v>
      </c>
      <c r="N15" s="150">
        <v>11.1</v>
      </c>
      <c r="O15" s="150">
        <v>9</v>
      </c>
      <c r="P15" s="150">
        <v>25</v>
      </c>
      <c r="Q15" s="150">
        <v>10</v>
      </c>
      <c r="R15" s="150">
        <v>27</v>
      </c>
      <c r="S15" s="146">
        <f t="shared" si="0"/>
        <v>33</v>
      </c>
      <c r="T15" s="151">
        <f t="shared" si="1"/>
        <v>11.301369863013699</v>
      </c>
      <c r="V15" s="16"/>
    </row>
    <row r="16" spans="2:22" ht="21" customHeight="1" thickBot="1" x14ac:dyDescent="0.3">
      <c r="B16" s="2" t="s">
        <v>136</v>
      </c>
      <c r="C16" s="149">
        <v>5</v>
      </c>
      <c r="D16" s="150">
        <v>13.5</v>
      </c>
      <c r="E16" s="150">
        <v>6</v>
      </c>
      <c r="F16" s="150">
        <v>16.7</v>
      </c>
      <c r="G16" s="150">
        <v>7</v>
      </c>
      <c r="H16" s="150">
        <v>18.899999999999999</v>
      </c>
      <c r="I16" s="150">
        <v>2</v>
      </c>
      <c r="J16" s="150">
        <v>5.4</v>
      </c>
      <c r="K16" s="150">
        <v>3</v>
      </c>
      <c r="L16" s="150">
        <v>8.3000000000000007</v>
      </c>
      <c r="M16" s="150">
        <v>2</v>
      </c>
      <c r="N16" s="150">
        <v>5.6</v>
      </c>
      <c r="O16" s="150">
        <v>9</v>
      </c>
      <c r="P16" s="150">
        <v>25</v>
      </c>
      <c r="Q16" s="150">
        <v>7</v>
      </c>
      <c r="R16" s="150">
        <v>19.399999999999999</v>
      </c>
      <c r="S16" s="146">
        <f t="shared" si="0"/>
        <v>41</v>
      </c>
      <c r="T16" s="151">
        <f t="shared" si="1"/>
        <v>14.04109589041096</v>
      </c>
      <c r="V16" s="16"/>
    </row>
    <row r="17" spans="2:20" ht="33.75" customHeight="1" thickBot="1" x14ac:dyDescent="0.3">
      <c r="B17" s="152" t="s">
        <v>164</v>
      </c>
      <c r="C17" s="239">
        <f>+C7+C8+C9+C10+C11+C12+C13+C14+C15+C16</f>
        <v>28</v>
      </c>
      <c r="D17" s="240"/>
      <c r="E17" s="222">
        <f>+E7+E8+E9+E10+E11+E12+E13+E14+E15+E16</f>
        <v>33</v>
      </c>
      <c r="F17" s="223"/>
      <c r="G17" s="222">
        <f>+G7+G8+G9+G10+G11+G12+G13+G14+G15+G16</f>
        <v>59</v>
      </c>
      <c r="H17" s="223"/>
      <c r="I17" s="220">
        <f>+I7+I8+I9+I10+I11+I12+I13+I14+I15+I16</f>
        <v>61</v>
      </c>
      <c r="J17" s="221"/>
      <c r="K17" s="222">
        <f>+K7+K8+K9+K10+K11+K12+K13+K14+K15+K16</f>
        <v>36</v>
      </c>
      <c r="L17" s="223"/>
      <c r="M17" s="222">
        <f>+M7+M8+M9+M10+M11+M12+M13+M14+M15+M16</f>
        <v>31</v>
      </c>
      <c r="N17" s="223"/>
      <c r="O17" s="212">
        <f>+O7+O8+O9+O10+O11+O12+O13+O14+O15+O16</f>
        <v>105</v>
      </c>
      <c r="P17" s="213"/>
      <c r="Q17" s="206">
        <f>+Q7+Q8+Q9+Q10+Q11+Q12+Q13+Q14+Q15+Q16</f>
        <v>102</v>
      </c>
      <c r="R17" s="207"/>
      <c r="S17" s="208">
        <f>+S7+S8+S9+S10+S11+S12+S13+S14+S15+S16</f>
        <v>455</v>
      </c>
      <c r="T17" s="209"/>
    </row>
    <row r="18" spans="2:20" ht="21" customHeight="1" thickBot="1" x14ac:dyDescent="0.3">
      <c r="T18" s="19"/>
    </row>
    <row r="19" spans="2:20" ht="43.5" customHeight="1" thickBot="1" x14ac:dyDescent="0.3">
      <c r="B19" s="230" t="s">
        <v>42</v>
      </c>
      <c r="C19" s="231"/>
      <c r="D19" s="231"/>
      <c r="E19" s="5" t="s">
        <v>43</v>
      </c>
      <c r="F19" s="6" t="s">
        <v>10</v>
      </c>
      <c r="I19" s="224" t="s">
        <v>151</v>
      </c>
      <c r="J19" s="225"/>
      <c r="K19" s="225"/>
      <c r="L19" s="225"/>
      <c r="M19" s="225"/>
      <c r="N19" s="225" t="s">
        <v>253</v>
      </c>
      <c r="O19" s="225"/>
      <c r="P19" s="243"/>
      <c r="Q19" s="4"/>
      <c r="R19" s="4"/>
    </row>
    <row r="20" spans="2:20" s="1" customFormat="1" ht="21" customHeight="1" thickBot="1" x14ac:dyDescent="0.3">
      <c r="B20" s="232" t="s">
        <v>1</v>
      </c>
      <c r="C20" s="233"/>
      <c r="D20" s="233"/>
      <c r="E20" s="21">
        <v>99</v>
      </c>
      <c r="F20" s="20">
        <v>33.904109589041099</v>
      </c>
      <c r="I20" s="241" t="s">
        <v>150</v>
      </c>
      <c r="J20" s="242"/>
      <c r="K20" s="242"/>
      <c r="L20" s="242"/>
      <c r="M20" s="242"/>
      <c r="N20" s="244">
        <v>105</v>
      </c>
      <c r="O20" s="244"/>
      <c r="P20" s="245"/>
    </row>
    <row r="21" spans="2:20" s="1" customFormat="1" ht="21" customHeight="1" x14ac:dyDescent="0.25">
      <c r="B21" s="214" t="s">
        <v>0</v>
      </c>
      <c r="C21" s="215"/>
      <c r="D21" s="215"/>
      <c r="E21" s="176">
        <v>64</v>
      </c>
      <c r="F21" s="177">
        <v>21.917808219178081</v>
      </c>
      <c r="I21" s="216" t="s">
        <v>311</v>
      </c>
      <c r="J21" s="217"/>
      <c r="K21" s="217"/>
      <c r="L21" s="217"/>
      <c r="M21" s="217"/>
      <c r="N21" s="246">
        <v>102</v>
      </c>
      <c r="O21" s="246"/>
      <c r="P21" s="247"/>
    </row>
    <row r="22" spans="2:20" s="1" customFormat="1" ht="21" customHeight="1" thickBot="1" x14ac:dyDescent="0.3">
      <c r="B22" s="253" t="s">
        <v>426</v>
      </c>
      <c r="C22" s="254"/>
      <c r="D22" s="254"/>
      <c r="E22" s="117">
        <v>62</v>
      </c>
      <c r="F22" s="118">
        <v>21.232876712328768</v>
      </c>
      <c r="I22" s="218" t="s">
        <v>147</v>
      </c>
      <c r="J22" s="219"/>
      <c r="K22" s="219"/>
      <c r="L22" s="219"/>
      <c r="M22" s="219"/>
      <c r="N22" s="248">
        <v>61</v>
      </c>
      <c r="O22" s="248"/>
      <c r="P22" s="249"/>
    </row>
    <row r="23" spans="2:20" ht="21" customHeight="1" thickBot="1" x14ac:dyDescent="0.3"/>
    <row r="24" spans="2:20" ht="31.5" customHeight="1" thickBot="1" x14ac:dyDescent="0.3">
      <c r="B24" s="419" t="s">
        <v>691</v>
      </c>
      <c r="C24" s="420"/>
      <c r="D24" s="420"/>
      <c r="E24" s="421" t="s">
        <v>43</v>
      </c>
      <c r="F24" s="422" t="s">
        <v>10</v>
      </c>
      <c r="I24" s="250" t="s">
        <v>312</v>
      </c>
      <c r="J24" s="251"/>
      <c r="K24" s="251"/>
      <c r="L24" s="251"/>
      <c r="M24" s="251"/>
      <c r="N24" s="251"/>
      <c r="O24" s="251"/>
      <c r="P24" s="252"/>
      <c r="Q24" s="60"/>
      <c r="R24" s="60"/>
    </row>
    <row r="25" spans="2:20" ht="21" customHeight="1" thickBot="1" x14ac:dyDescent="0.3">
      <c r="B25" s="423" t="s">
        <v>985</v>
      </c>
      <c r="C25" s="424"/>
      <c r="D25" s="424"/>
      <c r="E25" s="425">
        <v>1</v>
      </c>
      <c r="F25" s="426">
        <v>0</v>
      </c>
      <c r="I25" s="234" t="s">
        <v>144</v>
      </c>
      <c r="J25" s="235"/>
      <c r="K25" s="235"/>
      <c r="L25" s="235"/>
      <c r="M25" s="235"/>
      <c r="N25" s="235"/>
      <c r="O25" s="235"/>
      <c r="P25" s="236"/>
      <c r="Q25" s="115"/>
      <c r="R25" s="115"/>
    </row>
    <row r="29" spans="2:20" ht="21" customHeight="1" x14ac:dyDescent="0.25">
      <c r="B29" s="203"/>
      <c r="C29" s="203"/>
      <c r="D29" s="203"/>
      <c r="E29" s="203"/>
      <c r="F29" s="203"/>
      <c r="G29" s="203"/>
      <c r="H29" s="203"/>
      <c r="I29" s="203"/>
      <c r="J29" s="203"/>
      <c r="K29" s="203"/>
      <c r="L29" s="203"/>
      <c r="M29" s="203"/>
      <c r="N29" s="203"/>
      <c r="O29" s="203"/>
      <c r="P29" s="203"/>
      <c r="Q29" s="203"/>
      <c r="R29" s="203"/>
      <c r="S29" s="203"/>
      <c r="T29" s="203"/>
    </row>
  </sheetData>
  <sheetProtection selectLockedCells="1" selectUnlockedCells="1"/>
  <mergeCells count="36">
    <mergeCell ref="I24:P24"/>
    <mergeCell ref="B22:D22"/>
    <mergeCell ref="B24:D24"/>
    <mergeCell ref="B25:D25"/>
    <mergeCell ref="M5:N5"/>
    <mergeCell ref="K5:L5"/>
    <mergeCell ref="B19:D19"/>
    <mergeCell ref="B20:D20"/>
    <mergeCell ref="I25:P25"/>
    <mergeCell ref="E5:F5"/>
    <mergeCell ref="G5:H5"/>
    <mergeCell ref="I5:J5"/>
    <mergeCell ref="C17:D17"/>
    <mergeCell ref="E17:F17"/>
    <mergeCell ref="G17:H17"/>
    <mergeCell ref="I20:M20"/>
    <mergeCell ref="N19:P19"/>
    <mergeCell ref="N20:P20"/>
    <mergeCell ref="N21:P21"/>
    <mergeCell ref="N22:P22"/>
    <mergeCell ref="B3:T3"/>
    <mergeCell ref="B2:T2"/>
    <mergeCell ref="B29:T29"/>
    <mergeCell ref="Q5:R5"/>
    <mergeCell ref="Q17:R17"/>
    <mergeCell ref="S17:T17"/>
    <mergeCell ref="O5:P5"/>
    <mergeCell ref="O17:P17"/>
    <mergeCell ref="B21:D21"/>
    <mergeCell ref="I21:M21"/>
    <mergeCell ref="I22:M22"/>
    <mergeCell ref="I17:J17"/>
    <mergeCell ref="K17:L17"/>
    <mergeCell ref="M17:N17"/>
    <mergeCell ref="I19:M19"/>
    <mergeCell ref="C5:D5"/>
  </mergeCells>
  <phoneticPr fontId="7" type="noConversion"/>
  <printOptions headings="1"/>
  <pageMargins left="0.23622047244094491" right="0.23622047244094491" top="0.74803149606299213" bottom="0.74803149606299213" header="0.31496062992125984" footer="0.31496062992125984"/>
  <pageSetup paperSize="5" scale="95" orientation="landscape" horizontalDpi="4294967293" verticalDpi="4294967293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2:D73"/>
  <sheetViews>
    <sheetView topLeftCell="A2" workbookViewId="0">
      <selection activeCell="E16" sqref="E16"/>
    </sheetView>
  </sheetViews>
  <sheetFormatPr baseColWidth="10" defaultRowHeight="15" x14ac:dyDescent="0.25"/>
  <cols>
    <col min="1" max="1" width="18.28515625" customWidth="1"/>
    <col min="2" max="2" width="7.5703125" customWidth="1"/>
    <col min="3" max="3" width="38.140625" style="90" bestFit="1" customWidth="1"/>
    <col min="4" max="4" width="11.42578125" style="60"/>
  </cols>
  <sheetData>
    <row r="2" spans="2:4" x14ac:dyDescent="0.25">
      <c r="B2" s="313" t="s">
        <v>297</v>
      </c>
      <c r="C2" s="313"/>
      <c r="D2" s="313"/>
    </row>
    <row r="4" spans="2:4" x14ac:dyDescent="0.25">
      <c r="B4" s="100">
        <v>1</v>
      </c>
      <c r="C4" s="101" t="s">
        <v>260</v>
      </c>
      <c r="D4" s="102" t="s">
        <v>168</v>
      </c>
    </row>
    <row r="5" spans="2:4" x14ac:dyDescent="0.25">
      <c r="B5" s="100">
        <v>2</v>
      </c>
      <c r="C5" s="101" t="s">
        <v>261</v>
      </c>
      <c r="D5" s="102" t="s">
        <v>167</v>
      </c>
    </row>
    <row r="6" spans="2:4" x14ac:dyDescent="0.25">
      <c r="B6" s="100">
        <v>3</v>
      </c>
      <c r="C6" s="101" t="s">
        <v>262</v>
      </c>
      <c r="D6" s="102" t="s">
        <v>171</v>
      </c>
    </row>
    <row r="7" spans="2:4" x14ac:dyDescent="0.25">
      <c r="B7" s="100">
        <v>4</v>
      </c>
      <c r="C7" s="101" t="s">
        <v>263</v>
      </c>
      <c r="D7" s="102" t="s">
        <v>171</v>
      </c>
    </row>
    <row r="8" spans="2:4" x14ac:dyDescent="0.25">
      <c r="B8" s="100">
        <v>5</v>
      </c>
      <c r="C8" s="101" t="s">
        <v>264</v>
      </c>
      <c r="D8" s="102" t="s">
        <v>172</v>
      </c>
    </row>
    <row r="9" spans="2:4" x14ac:dyDescent="0.25">
      <c r="B9" s="100">
        <v>6</v>
      </c>
      <c r="C9" s="101" t="s">
        <v>265</v>
      </c>
      <c r="D9" s="102" t="s">
        <v>172</v>
      </c>
    </row>
    <row r="10" spans="2:4" x14ac:dyDescent="0.25">
      <c r="B10" s="100">
        <v>7</v>
      </c>
      <c r="C10" s="101" t="s">
        <v>266</v>
      </c>
      <c r="D10" s="102" t="s">
        <v>172</v>
      </c>
    </row>
    <row r="11" spans="2:4" x14ac:dyDescent="0.25">
      <c r="B11" s="100">
        <v>8</v>
      </c>
      <c r="C11" s="101" t="s">
        <v>267</v>
      </c>
      <c r="D11" s="102" t="s">
        <v>171</v>
      </c>
    </row>
    <row r="12" spans="2:4" x14ac:dyDescent="0.25">
      <c r="B12" s="100">
        <v>9</v>
      </c>
      <c r="C12" s="101" t="s">
        <v>268</v>
      </c>
      <c r="D12" s="102" t="s">
        <v>168</v>
      </c>
    </row>
    <row r="13" spans="2:4" x14ac:dyDescent="0.25">
      <c r="B13" s="100">
        <v>10</v>
      </c>
      <c r="C13" s="103" t="s">
        <v>296</v>
      </c>
      <c r="D13" s="104" t="s">
        <v>169</v>
      </c>
    </row>
    <row r="14" spans="2:4" x14ac:dyDescent="0.25">
      <c r="B14" s="100">
        <v>11</v>
      </c>
      <c r="C14" s="101" t="s">
        <v>269</v>
      </c>
      <c r="D14" s="104" t="s">
        <v>171</v>
      </c>
    </row>
    <row r="15" spans="2:4" x14ac:dyDescent="0.25">
      <c r="B15" s="100">
        <v>12</v>
      </c>
      <c r="C15" s="101" t="s">
        <v>270</v>
      </c>
      <c r="D15" s="102" t="s">
        <v>170</v>
      </c>
    </row>
    <row r="16" spans="2:4" x14ac:dyDescent="0.25">
      <c r="B16" s="100">
        <v>13</v>
      </c>
      <c r="C16" s="101" t="s">
        <v>271</v>
      </c>
      <c r="D16" s="102" t="s">
        <v>170</v>
      </c>
    </row>
    <row r="17" spans="2:4" x14ac:dyDescent="0.25">
      <c r="B17" s="100">
        <v>14</v>
      </c>
      <c r="C17" s="101" t="s">
        <v>272</v>
      </c>
      <c r="D17" s="102" t="s">
        <v>170</v>
      </c>
    </row>
    <row r="18" spans="2:4" x14ac:dyDescent="0.25">
      <c r="B18" s="100">
        <v>15</v>
      </c>
      <c r="C18" s="101" t="s">
        <v>273</v>
      </c>
      <c r="D18" s="102" t="s">
        <v>168</v>
      </c>
    </row>
    <row r="19" spans="2:4" x14ac:dyDescent="0.25">
      <c r="B19" s="100">
        <v>16</v>
      </c>
      <c r="C19" s="96" t="s">
        <v>277</v>
      </c>
      <c r="D19" s="105" t="s">
        <v>169</v>
      </c>
    </row>
    <row r="20" spans="2:4" x14ac:dyDescent="0.25">
      <c r="B20" s="100">
        <v>17</v>
      </c>
      <c r="C20" s="96" t="s">
        <v>278</v>
      </c>
      <c r="D20" s="105" t="s">
        <v>169</v>
      </c>
    </row>
    <row r="21" spans="2:4" x14ac:dyDescent="0.25">
      <c r="B21" s="100">
        <v>18</v>
      </c>
      <c r="C21" s="96" t="s">
        <v>279</v>
      </c>
      <c r="D21" s="105" t="s">
        <v>166</v>
      </c>
    </row>
    <row r="22" spans="2:4" x14ac:dyDescent="0.25">
      <c r="B22" s="100">
        <v>19</v>
      </c>
      <c r="C22" s="98" t="s">
        <v>280</v>
      </c>
      <c r="D22" s="99" t="s">
        <v>169</v>
      </c>
    </row>
    <row r="23" spans="2:4" x14ac:dyDescent="0.25">
      <c r="B23" s="100">
        <v>20</v>
      </c>
      <c r="C23" s="98" t="s">
        <v>295</v>
      </c>
      <c r="D23" s="99" t="s">
        <v>169</v>
      </c>
    </row>
    <row r="24" spans="2:4" x14ac:dyDescent="0.25">
      <c r="D24" s="92"/>
    </row>
    <row r="25" spans="2:4" x14ac:dyDescent="0.25">
      <c r="D25" s="92"/>
    </row>
    <row r="26" spans="2:4" x14ac:dyDescent="0.25">
      <c r="D26" s="92"/>
    </row>
    <row r="27" spans="2:4" x14ac:dyDescent="0.25">
      <c r="D27" s="92"/>
    </row>
    <row r="28" spans="2:4" x14ac:dyDescent="0.25">
      <c r="D28" s="92"/>
    </row>
    <row r="29" spans="2:4" x14ac:dyDescent="0.25">
      <c r="D29" s="92"/>
    </row>
    <row r="30" spans="2:4" x14ac:dyDescent="0.25">
      <c r="D30" s="92"/>
    </row>
    <row r="31" spans="2:4" x14ac:dyDescent="0.25">
      <c r="D31" s="92"/>
    </row>
    <row r="32" spans="2:4" x14ac:dyDescent="0.25">
      <c r="D32" s="92"/>
    </row>
    <row r="33" spans="4:4" x14ac:dyDescent="0.25">
      <c r="D33" s="92"/>
    </row>
    <row r="34" spans="4:4" x14ac:dyDescent="0.25">
      <c r="D34" s="92"/>
    </row>
    <row r="35" spans="4:4" x14ac:dyDescent="0.25">
      <c r="D35" s="92"/>
    </row>
    <row r="36" spans="4:4" x14ac:dyDescent="0.25">
      <c r="D36" s="92"/>
    </row>
    <row r="37" spans="4:4" x14ac:dyDescent="0.25">
      <c r="D37" s="92"/>
    </row>
    <row r="38" spans="4:4" x14ac:dyDescent="0.25">
      <c r="D38" s="92"/>
    </row>
    <row r="39" spans="4:4" x14ac:dyDescent="0.25">
      <c r="D39" s="92"/>
    </row>
    <row r="40" spans="4:4" x14ac:dyDescent="0.25">
      <c r="D40" s="92"/>
    </row>
    <row r="41" spans="4:4" x14ac:dyDescent="0.25">
      <c r="D41" s="92"/>
    </row>
    <row r="42" spans="4:4" x14ac:dyDescent="0.25">
      <c r="D42" s="92"/>
    </row>
    <row r="43" spans="4:4" x14ac:dyDescent="0.25">
      <c r="D43" s="92"/>
    </row>
    <row r="44" spans="4:4" x14ac:dyDescent="0.25">
      <c r="D44" s="92"/>
    </row>
    <row r="45" spans="4:4" x14ac:dyDescent="0.25">
      <c r="D45" s="92"/>
    </row>
    <row r="46" spans="4:4" x14ac:dyDescent="0.25">
      <c r="D46" s="92"/>
    </row>
    <row r="47" spans="4:4" x14ac:dyDescent="0.25">
      <c r="D47" s="92"/>
    </row>
    <row r="48" spans="4:4" x14ac:dyDescent="0.25">
      <c r="D48" s="92"/>
    </row>
    <row r="49" spans="4:4" x14ac:dyDescent="0.25">
      <c r="D49" s="92"/>
    </row>
    <row r="50" spans="4:4" x14ac:dyDescent="0.25">
      <c r="D50" s="92"/>
    </row>
    <row r="51" spans="4:4" x14ac:dyDescent="0.25">
      <c r="D51" s="92"/>
    </row>
    <row r="52" spans="4:4" x14ac:dyDescent="0.25">
      <c r="D52" s="92"/>
    </row>
    <row r="53" spans="4:4" x14ac:dyDescent="0.25">
      <c r="D53" s="92"/>
    </row>
    <row r="54" spans="4:4" x14ac:dyDescent="0.25">
      <c r="D54" s="92"/>
    </row>
    <row r="55" spans="4:4" x14ac:dyDescent="0.25">
      <c r="D55" s="92"/>
    </row>
    <row r="56" spans="4:4" x14ac:dyDescent="0.25">
      <c r="D56" s="92"/>
    </row>
    <row r="57" spans="4:4" x14ac:dyDescent="0.25">
      <c r="D57" s="92"/>
    </row>
    <row r="58" spans="4:4" x14ac:dyDescent="0.25">
      <c r="D58" s="92"/>
    </row>
    <row r="59" spans="4:4" x14ac:dyDescent="0.25">
      <c r="D59" s="92"/>
    </row>
    <row r="60" spans="4:4" x14ac:dyDescent="0.25">
      <c r="D60" s="92"/>
    </row>
    <row r="61" spans="4:4" x14ac:dyDescent="0.25">
      <c r="D61" s="92"/>
    </row>
    <row r="62" spans="4:4" x14ac:dyDescent="0.25">
      <c r="D62" s="92"/>
    </row>
    <row r="63" spans="4:4" x14ac:dyDescent="0.25">
      <c r="D63" s="92"/>
    </row>
    <row r="64" spans="4:4" x14ac:dyDescent="0.25">
      <c r="D64" s="92"/>
    </row>
    <row r="65" spans="4:4" x14ac:dyDescent="0.25">
      <c r="D65" s="92"/>
    </row>
    <row r="66" spans="4:4" x14ac:dyDescent="0.25">
      <c r="D66" s="92"/>
    </row>
    <row r="67" spans="4:4" x14ac:dyDescent="0.25">
      <c r="D67" s="92"/>
    </row>
    <row r="68" spans="4:4" x14ac:dyDescent="0.25">
      <c r="D68" s="92"/>
    </row>
    <row r="69" spans="4:4" x14ac:dyDescent="0.25">
      <c r="D69" s="92"/>
    </row>
    <row r="70" spans="4:4" x14ac:dyDescent="0.25">
      <c r="D70" s="92"/>
    </row>
    <row r="71" spans="4:4" x14ac:dyDescent="0.25">
      <c r="D71" s="92"/>
    </row>
    <row r="72" spans="4:4" x14ac:dyDescent="0.25">
      <c r="D72" s="92"/>
    </row>
    <row r="73" spans="4:4" x14ac:dyDescent="0.25">
      <c r="D73" s="92"/>
    </row>
  </sheetData>
  <mergeCells count="1">
    <mergeCell ref="B2:D2"/>
  </mergeCells>
  <pageMargins left="0.7" right="0.7" top="0.75" bottom="0.75" header="0.3" footer="0.3"/>
  <pageSetup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00B050"/>
  </sheetPr>
  <dimension ref="B1:T64"/>
  <sheetViews>
    <sheetView topLeftCell="B1" zoomScale="73" zoomScaleNormal="73" workbookViewId="0">
      <pane ySplit="4" topLeftCell="A5" activePane="bottomLeft" state="frozen"/>
      <selection pane="bottomLeft" activeCell="D5" sqref="D5:Q5"/>
    </sheetView>
  </sheetViews>
  <sheetFormatPr baseColWidth="10" defaultRowHeight="15" x14ac:dyDescent="0.25"/>
  <cols>
    <col min="1" max="1" width="20" style="334" customWidth="1"/>
    <col min="2" max="2" width="6.42578125" style="334" customWidth="1"/>
    <col min="3" max="3" width="52.5703125" style="473" customWidth="1"/>
    <col min="4" max="5" width="7" style="335" customWidth="1"/>
    <col min="6" max="7" width="7" style="474" customWidth="1"/>
    <col min="8" max="17" width="7" style="335" customWidth="1"/>
    <col min="18" max="19" width="10.140625" style="335" customWidth="1"/>
    <col min="20" max="20" width="6.42578125" style="335" customWidth="1"/>
    <col min="21" max="16384" width="11.42578125" style="334"/>
  </cols>
  <sheetData>
    <row r="1" spans="3:20" x14ac:dyDescent="0.25">
      <c r="C1" s="202" t="s">
        <v>131</v>
      </c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</row>
    <row r="2" spans="3:20" x14ac:dyDescent="0.25">
      <c r="C2" s="202" t="s">
        <v>422</v>
      </c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</row>
    <row r="3" spans="3:20" ht="18" customHeight="1" thickBot="1" x14ac:dyDescent="0.3">
      <c r="F3" s="474">
        <v>2</v>
      </c>
      <c r="J3" s="335">
        <v>1</v>
      </c>
    </row>
    <row r="4" spans="3:20" ht="38.25" customHeight="1" thickBot="1" x14ac:dyDescent="0.3">
      <c r="C4" s="446" t="s">
        <v>245</v>
      </c>
      <c r="D4" s="447" t="s">
        <v>248</v>
      </c>
      <c r="E4" s="448"/>
      <c r="F4" s="617" t="s">
        <v>249</v>
      </c>
      <c r="G4" s="618"/>
      <c r="H4" s="598" t="s">
        <v>250</v>
      </c>
      <c r="I4" s="314"/>
      <c r="J4" s="619" t="s">
        <v>251</v>
      </c>
      <c r="K4" s="315"/>
      <c r="L4" s="448" t="s">
        <v>252</v>
      </c>
      <c r="M4" s="449"/>
      <c r="N4" s="622" t="s">
        <v>382</v>
      </c>
      <c r="O4" s="623"/>
      <c r="P4" s="604" t="s">
        <v>986</v>
      </c>
      <c r="Q4" s="605"/>
      <c r="R4" s="593" t="s">
        <v>244</v>
      </c>
      <c r="S4" s="450" t="s">
        <v>10</v>
      </c>
      <c r="T4" s="475"/>
    </row>
    <row r="5" spans="3:20" ht="21" customHeight="1" thickBot="1" x14ac:dyDescent="0.3">
      <c r="C5" s="451" t="s">
        <v>2</v>
      </c>
      <c r="D5" s="453">
        <v>31</v>
      </c>
      <c r="E5" s="452" t="s">
        <v>10</v>
      </c>
      <c r="F5" s="470">
        <v>30</v>
      </c>
      <c r="G5" s="471" t="s">
        <v>10</v>
      </c>
      <c r="H5" s="453">
        <v>31</v>
      </c>
      <c r="I5" s="454" t="s">
        <v>10</v>
      </c>
      <c r="J5" s="453">
        <v>40</v>
      </c>
      <c r="K5" s="454" t="s">
        <v>10</v>
      </c>
      <c r="L5" s="453">
        <v>36</v>
      </c>
      <c r="M5" s="454" t="s">
        <v>10</v>
      </c>
      <c r="N5" s="453">
        <v>28</v>
      </c>
      <c r="O5" s="454" t="s">
        <v>10</v>
      </c>
      <c r="P5" s="453">
        <v>36</v>
      </c>
      <c r="Q5" s="454" t="s">
        <v>10</v>
      </c>
      <c r="R5" s="450">
        <f>+D5+F5+H5+J5+L5+N5+P5</f>
        <v>232</v>
      </c>
      <c r="S5" s="455">
        <f>R5*100/$R$5</f>
        <v>100</v>
      </c>
      <c r="T5" s="475"/>
    </row>
    <row r="6" spans="3:20" ht="21" customHeight="1" x14ac:dyDescent="0.25">
      <c r="C6" s="464" t="s">
        <v>226</v>
      </c>
      <c r="D6" s="476"/>
      <c r="E6" s="443"/>
      <c r="F6" s="442">
        <v>1</v>
      </c>
      <c r="G6" s="443">
        <v>3.4</v>
      </c>
      <c r="H6" s="476">
        <v>2</v>
      </c>
      <c r="I6" s="503">
        <v>6.5</v>
      </c>
      <c r="J6" s="442">
        <v>4</v>
      </c>
      <c r="K6" s="443">
        <v>10.3</v>
      </c>
      <c r="L6" s="442"/>
      <c r="M6" s="456"/>
      <c r="N6" s="476"/>
      <c r="O6" s="477"/>
      <c r="P6" s="442">
        <v>3</v>
      </c>
      <c r="Q6" s="569">
        <v>8.3000000000000007</v>
      </c>
      <c r="R6" s="457">
        <f t="shared" ref="R6:R55" si="0">+D6+F6+H6+J6+L6+N6+P6</f>
        <v>10</v>
      </c>
      <c r="S6" s="458">
        <f t="shared" ref="S6:S55" si="1">R6*100/$R$5</f>
        <v>4.3103448275862073</v>
      </c>
      <c r="T6" s="475"/>
    </row>
    <row r="7" spans="3:20" ht="21" customHeight="1" x14ac:dyDescent="0.25">
      <c r="C7" s="465" t="s">
        <v>133</v>
      </c>
      <c r="D7" s="444">
        <v>2</v>
      </c>
      <c r="E7" s="439">
        <v>6.5</v>
      </c>
      <c r="F7" s="438">
        <v>5</v>
      </c>
      <c r="G7" s="439">
        <v>17.2</v>
      </c>
      <c r="H7" s="444">
        <v>1</v>
      </c>
      <c r="I7" s="478">
        <v>3.2</v>
      </c>
      <c r="J7" s="444">
        <v>4</v>
      </c>
      <c r="K7" s="478">
        <v>10.3</v>
      </c>
      <c r="L7" s="444">
        <v>2</v>
      </c>
      <c r="M7" s="478">
        <v>5.6</v>
      </c>
      <c r="N7" s="438">
        <v>1</v>
      </c>
      <c r="O7" s="439">
        <v>3.6</v>
      </c>
      <c r="P7" s="438">
        <v>5</v>
      </c>
      <c r="Q7" s="437">
        <v>13.9</v>
      </c>
      <c r="R7" s="459">
        <f t="shared" si="0"/>
        <v>20</v>
      </c>
      <c r="S7" s="460">
        <f t="shared" si="1"/>
        <v>8.6206896551724146</v>
      </c>
      <c r="T7" s="475"/>
    </row>
    <row r="8" spans="3:20" ht="21" customHeight="1" x14ac:dyDescent="0.25">
      <c r="C8" s="465" t="s">
        <v>97</v>
      </c>
      <c r="D8" s="444">
        <v>4</v>
      </c>
      <c r="E8" s="439">
        <v>12.9</v>
      </c>
      <c r="F8" s="438">
        <v>2</v>
      </c>
      <c r="G8" s="478">
        <v>6.9</v>
      </c>
      <c r="H8" s="444">
        <v>2</v>
      </c>
      <c r="I8" s="478">
        <v>6.5</v>
      </c>
      <c r="J8" s="444">
        <v>1</v>
      </c>
      <c r="K8" s="478">
        <v>2.6</v>
      </c>
      <c r="L8" s="438"/>
      <c r="M8" s="437"/>
      <c r="N8" s="438">
        <v>1</v>
      </c>
      <c r="O8" s="439">
        <v>3.6</v>
      </c>
      <c r="P8" s="438">
        <v>1</v>
      </c>
      <c r="Q8" s="437">
        <v>2.8</v>
      </c>
      <c r="R8" s="459">
        <f t="shared" si="0"/>
        <v>11</v>
      </c>
      <c r="S8" s="460">
        <f t="shared" si="1"/>
        <v>4.7413793103448274</v>
      </c>
      <c r="T8" s="475"/>
    </row>
    <row r="9" spans="3:20" ht="21" customHeight="1" x14ac:dyDescent="0.25">
      <c r="C9" s="465" t="s">
        <v>132</v>
      </c>
      <c r="D9" s="444">
        <v>1</v>
      </c>
      <c r="E9" s="439">
        <v>3.2</v>
      </c>
      <c r="F9" s="438">
        <v>3</v>
      </c>
      <c r="G9" s="439">
        <v>10.3</v>
      </c>
      <c r="H9" s="444">
        <v>2</v>
      </c>
      <c r="I9" s="478">
        <v>6.5</v>
      </c>
      <c r="J9" s="438">
        <v>3</v>
      </c>
      <c r="K9" s="439">
        <v>7.9</v>
      </c>
      <c r="L9" s="444">
        <v>5</v>
      </c>
      <c r="M9" s="478">
        <v>13.9</v>
      </c>
      <c r="N9" s="444">
        <v>2</v>
      </c>
      <c r="O9" s="478">
        <v>7.1</v>
      </c>
      <c r="P9" s="438">
        <v>3</v>
      </c>
      <c r="Q9" s="570">
        <v>8.3000000000000007</v>
      </c>
      <c r="R9" s="459">
        <f t="shared" si="0"/>
        <v>19</v>
      </c>
      <c r="S9" s="460">
        <f t="shared" si="1"/>
        <v>8.1896551724137936</v>
      </c>
      <c r="T9" s="475"/>
    </row>
    <row r="10" spans="3:20" ht="21" customHeight="1" x14ac:dyDescent="0.25">
      <c r="C10" s="465" t="s">
        <v>98</v>
      </c>
      <c r="D10" s="444"/>
      <c r="E10" s="439"/>
      <c r="F10" s="438"/>
      <c r="G10" s="439"/>
      <c r="H10" s="438"/>
      <c r="I10" s="439"/>
      <c r="J10" s="438"/>
      <c r="K10" s="439"/>
      <c r="L10" s="438"/>
      <c r="M10" s="437"/>
      <c r="N10" s="444"/>
      <c r="O10" s="478"/>
      <c r="P10" s="438"/>
      <c r="Q10" s="570"/>
      <c r="R10" s="459">
        <f t="shared" si="0"/>
        <v>0</v>
      </c>
      <c r="S10" s="460">
        <f t="shared" si="1"/>
        <v>0</v>
      </c>
      <c r="T10" s="475"/>
    </row>
    <row r="11" spans="3:20" ht="21" customHeight="1" x14ac:dyDescent="0.25">
      <c r="C11" s="465" t="s">
        <v>246</v>
      </c>
      <c r="D11" s="444"/>
      <c r="E11" s="439"/>
      <c r="F11" s="438">
        <v>1</v>
      </c>
      <c r="G11" s="439">
        <v>3.4</v>
      </c>
      <c r="H11" s="438">
        <v>1</v>
      </c>
      <c r="I11" s="439">
        <v>3.2</v>
      </c>
      <c r="J11" s="444"/>
      <c r="K11" s="478"/>
      <c r="L11" s="444"/>
      <c r="M11" s="478"/>
      <c r="N11" s="438">
        <v>1</v>
      </c>
      <c r="O11" s="439">
        <v>3.6</v>
      </c>
      <c r="P11" s="438"/>
      <c r="Q11" s="437"/>
      <c r="R11" s="459">
        <f t="shared" si="0"/>
        <v>3</v>
      </c>
      <c r="S11" s="460">
        <f t="shared" si="1"/>
        <v>1.2931034482758621</v>
      </c>
      <c r="T11" s="475"/>
    </row>
    <row r="12" spans="3:20" ht="21" customHeight="1" x14ac:dyDescent="0.25">
      <c r="C12" s="465" t="s">
        <v>247</v>
      </c>
      <c r="D12" s="444"/>
      <c r="E12" s="439"/>
      <c r="F12" s="438"/>
      <c r="G12" s="439"/>
      <c r="H12" s="444"/>
      <c r="I12" s="478"/>
      <c r="J12" s="438"/>
      <c r="K12" s="439"/>
      <c r="L12" s="438"/>
      <c r="M12" s="437"/>
      <c r="N12" s="444"/>
      <c r="O12" s="478"/>
      <c r="P12" s="438"/>
      <c r="Q12" s="570"/>
      <c r="R12" s="459">
        <f t="shared" si="0"/>
        <v>0</v>
      </c>
      <c r="S12" s="460">
        <f t="shared" si="1"/>
        <v>0</v>
      </c>
      <c r="T12" s="475"/>
    </row>
    <row r="13" spans="3:20" ht="21" customHeight="1" x14ac:dyDescent="0.25">
      <c r="C13" s="601" t="s">
        <v>0</v>
      </c>
      <c r="D13" s="444">
        <v>9</v>
      </c>
      <c r="E13" s="439">
        <v>29</v>
      </c>
      <c r="F13" s="438"/>
      <c r="G13" s="439"/>
      <c r="H13" s="438">
        <v>15</v>
      </c>
      <c r="I13" s="439">
        <v>48.4</v>
      </c>
      <c r="J13" s="438">
        <v>3</v>
      </c>
      <c r="K13" s="439">
        <v>7.9</v>
      </c>
      <c r="L13" s="444"/>
      <c r="M13" s="478"/>
      <c r="N13" s="444">
        <v>3</v>
      </c>
      <c r="O13" s="478">
        <v>10.7</v>
      </c>
      <c r="P13" s="438">
        <v>8</v>
      </c>
      <c r="Q13" s="570">
        <v>22.2</v>
      </c>
      <c r="R13" s="600">
        <f t="shared" si="0"/>
        <v>38</v>
      </c>
      <c r="S13" s="599">
        <f t="shared" si="1"/>
        <v>16.379310344827587</v>
      </c>
      <c r="T13" s="475"/>
    </row>
    <row r="14" spans="3:20" ht="21" customHeight="1" x14ac:dyDescent="0.25">
      <c r="C14" s="595" t="s">
        <v>8</v>
      </c>
      <c r="D14" s="444">
        <v>14</v>
      </c>
      <c r="E14" s="439">
        <v>45.2</v>
      </c>
      <c r="F14" s="438">
        <v>12</v>
      </c>
      <c r="G14" s="439">
        <v>41.4</v>
      </c>
      <c r="H14" s="438">
        <v>14</v>
      </c>
      <c r="I14" s="439">
        <v>45.2</v>
      </c>
      <c r="J14" s="438">
        <v>2</v>
      </c>
      <c r="K14" s="439">
        <v>5.0999999999999996</v>
      </c>
      <c r="L14" s="438">
        <v>13</v>
      </c>
      <c r="M14" s="437">
        <v>36.1</v>
      </c>
      <c r="N14" s="438">
        <v>4</v>
      </c>
      <c r="O14" s="439">
        <v>14.3</v>
      </c>
      <c r="P14" s="438">
        <v>11</v>
      </c>
      <c r="Q14" s="437">
        <v>30.6</v>
      </c>
      <c r="R14" s="594">
        <f t="shared" si="0"/>
        <v>70</v>
      </c>
      <c r="S14" s="86">
        <f t="shared" si="1"/>
        <v>30.172413793103448</v>
      </c>
      <c r="T14" s="475"/>
    </row>
    <row r="15" spans="3:20" ht="21" customHeight="1" x14ac:dyDescent="0.25">
      <c r="C15" s="614" t="s">
        <v>101</v>
      </c>
      <c r="D15" s="444">
        <v>2</v>
      </c>
      <c r="E15" s="439">
        <v>6.5</v>
      </c>
      <c r="F15" s="438">
        <v>7</v>
      </c>
      <c r="G15" s="439">
        <v>24.1</v>
      </c>
      <c r="H15" s="444">
        <v>10</v>
      </c>
      <c r="I15" s="478">
        <v>32.299999999999997</v>
      </c>
      <c r="J15" s="438">
        <v>5</v>
      </c>
      <c r="K15" s="439">
        <v>13.2</v>
      </c>
      <c r="L15" s="438">
        <v>3</v>
      </c>
      <c r="M15" s="437">
        <v>8.3000000000000007</v>
      </c>
      <c r="N15" s="444">
        <v>2</v>
      </c>
      <c r="O15" s="478">
        <v>7.1</v>
      </c>
      <c r="P15" s="438">
        <v>1</v>
      </c>
      <c r="Q15" s="570">
        <v>2.8</v>
      </c>
      <c r="R15" s="613">
        <f t="shared" si="0"/>
        <v>30</v>
      </c>
      <c r="S15" s="87">
        <f t="shared" si="1"/>
        <v>12.931034482758621</v>
      </c>
      <c r="T15" s="475"/>
    </row>
    <row r="16" spans="3:20" ht="21" customHeight="1" thickBot="1" x14ac:dyDescent="0.3">
      <c r="C16" s="504" t="s">
        <v>102</v>
      </c>
      <c r="D16" s="445"/>
      <c r="E16" s="479"/>
      <c r="F16" s="440"/>
      <c r="G16" s="480"/>
      <c r="H16" s="440">
        <v>2</v>
      </c>
      <c r="I16" s="441">
        <v>6.5</v>
      </c>
      <c r="J16" s="445">
        <v>17</v>
      </c>
      <c r="K16" s="480">
        <v>44.7</v>
      </c>
      <c r="L16" s="440"/>
      <c r="M16" s="461"/>
      <c r="N16" s="445"/>
      <c r="O16" s="479"/>
      <c r="P16" s="445"/>
      <c r="Q16" s="571"/>
      <c r="R16" s="462">
        <f t="shared" si="0"/>
        <v>19</v>
      </c>
      <c r="S16" s="463">
        <f t="shared" si="1"/>
        <v>8.1896551724137936</v>
      </c>
      <c r="T16" s="475"/>
    </row>
    <row r="17" spans="2:19" ht="21" customHeight="1" x14ac:dyDescent="0.25">
      <c r="B17" s="590" t="s">
        <v>1035</v>
      </c>
      <c r="C17" s="572" t="s">
        <v>383</v>
      </c>
      <c r="D17" s="573">
        <v>0</v>
      </c>
      <c r="E17" s="573">
        <v>0</v>
      </c>
      <c r="F17" s="481"/>
      <c r="G17" s="481"/>
      <c r="H17" s="481"/>
      <c r="I17" s="481"/>
      <c r="J17" s="481"/>
      <c r="K17" s="481"/>
      <c r="L17" s="481"/>
      <c r="M17" s="481"/>
      <c r="N17" s="481"/>
      <c r="O17" s="481"/>
      <c r="P17" s="481"/>
      <c r="Q17" s="481"/>
      <c r="R17" s="575">
        <f t="shared" ref="R17:R55" si="2">+D17+F17+H17+J17+L17+N17</f>
        <v>0</v>
      </c>
      <c r="S17" s="576">
        <f t="shared" si="1"/>
        <v>0</v>
      </c>
    </row>
    <row r="18" spans="2:19" ht="21" customHeight="1" x14ac:dyDescent="0.25">
      <c r="B18" s="591"/>
      <c r="C18" s="506" t="s">
        <v>384</v>
      </c>
      <c r="D18" s="521">
        <v>0</v>
      </c>
      <c r="E18" s="521">
        <v>0</v>
      </c>
      <c r="F18" s="481"/>
      <c r="G18" s="481"/>
      <c r="H18" s="481"/>
      <c r="I18" s="481"/>
      <c r="J18" s="481"/>
      <c r="K18" s="481"/>
      <c r="L18" s="481"/>
      <c r="M18" s="481"/>
      <c r="N18" s="481"/>
      <c r="O18" s="481"/>
      <c r="P18" s="481"/>
      <c r="Q18" s="481"/>
      <c r="R18" s="577">
        <f t="shared" si="2"/>
        <v>0</v>
      </c>
      <c r="S18" s="507">
        <f t="shared" si="1"/>
        <v>0</v>
      </c>
    </row>
    <row r="19" spans="2:19" ht="21" customHeight="1" x14ac:dyDescent="0.25">
      <c r="B19" s="591"/>
      <c r="C19" s="506" t="s">
        <v>385</v>
      </c>
      <c r="D19" s="521">
        <v>0</v>
      </c>
      <c r="E19" s="521">
        <v>0</v>
      </c>
      <c r="F19" s="481"/>
      <c r="G19" s="481"/>
      <c r="H19" s="481"/>
      <c r="I19" s="481"/>
      <c r="J19" s="481"/>
      <c r="K19" s="481"/>
      <c r="L19" s="481"/>
      <c r="M19" s="481"/>
      <c r="N19" s="481"/>
      <c r="O19" s="481"/>
      <c r="P19" s="481"/>
      <c r="Q19" s="481"/>
      <c r="R19" s="577">
        <f t="shared" si="2"/>
        <v>0</v>
      </c>
      <c r="S19" s="507">
        <f t="shared" si="1"/>
        <v>0</v>
      </c>
    </row>
    <row r="20" spans="2:19" ht="21" customHeight="1" thickBot="1" x14ac:dyDescent="0.3">
      <c r="B20" s="592"/>
      <c r="C20" s="509" t="s">
        <v>387</v>
      </c>
      <c r="D20" s="521">
        <v>0</v>
      </c>
      <c r="E20" s="521">
        <v>0</v>
      </c>
      <c r="F20" s="481"/>
      <c r="G20" s="481"/>
      <c r="H20" s="481"/>
      <c r="I20" s="481"/>
      <c r="J20" s="481"/>
      <c r="K20" s="481"/>
      <c r="L20" s="468"/>
      <c r="M20" s="468"/>
      <c r="N20" s="468"/>
      <c r="O20" s="468"/>
      <c r="P20" s="468"/>
      <c r="Q20" s="468"/>
      <c r="R20" s="578">
        <f t="shared" si="2"/>
        <v>0</v>
      </c>
      <c r="S20" s="579">
        <f t="shared" si="1"/>
        <v>0</v>
      </c>
    </row>
    <row r="21" spans="2:19" ht="21" customHeight="1" x14ac:dyDescent="0.25">
      <c r="B21" s="587" t="s">
        <v>1034</v>
      </c>
      <c r="C21" s="508" t="s">
        <v>388</v>
      </c>
      <c r="D21" s="510">
        <v>0</v>
      </c>
      <c r="E21" s="511">
        <v>0</v>
      </c>
      <c r="F21" s="341"/>
      <c r="G21" s="341"/>
      <c r="H21" s="481"/>
      <c r="I21" s="481"/>
      <c r="J21" s="469"/>
      <c r="K21" s="468"/>
      <c r="L21" s="468"/>
      <c r="M21" s="468"/>
      <c r="N21" s="468"/>
      <c r="O21" s="468"/>
      <c r="P21" s="468"/>
      <c r="Q21" s="468"/>
      <c r="R21" s="574">
        <f t="shared" si="2"/>
        <v>0</v>
      </c>
      <c r="S21" s="574">
        <f t="shared" si="1"/>
        <v>0</v>
      </c>
    </row>
    <row r="22" spans="2:19" ht="21" customHeight="1" x14ac:dyDescent="0.25">
      <c r="B22" s="588"/>
      <c r="C22" s="508" t="s">
        <v>1026</v>
      </c>
      <c r="D22" s="510">
        <v>0</v>
      </c>
      <c r="E22" s="511">
        <v>0</v>
      </c>
      <c r="F22" s="341"/>
      <c r="G22" s="341"/>
      <c r="H22" s="468"/>
      <c r="I22" s="468"/>
      <c r="J22" s="469"/>
      <c r="K22" s="468"/>
      <c r="L22" s="468"/>
      <c r="M22" s="468"/>
      <c r="N22" s="468"/>
      <c r="O22" s="468"/>
      <c r="P22" s="468"/>
      <c r="Q22" s="468"/>
      <c r="R22" s="512">
        <f t="shared" si="2"/>
        <v>0</v>
      </c>
      <c r="S22" s="512">
        <f t="shared" si="1"/>
        <v>0</v>
      </c>
    </row>
    <row r="23" spans="2:19" ht="21" customHeight="1" x14ac:dyDescent="0.25">
      <c r="B23" s="588"/>
      <c r="C23" s="508" t="s">
        <v>389</v>
      </c>
      <c r="D23" s="510">
        <v>0</v>
      </c>
      <c r="E23" s="511">
        <v>0</v>
      </c>
      <c r="F23" s="341"/>
      <c r="G23" s="341"/>
      <c r="H23" s="468"/>
      <c r="I23" s="468"/>
      <c r="J23" s="469"/>
      <c r="K23" s="468"/>
      <c r="L23" s="481"/>
      <c r="M23" s="481"/>
      <c r="N23" s="481"/>
      <c r="O23" s="481"/>
      <c r="P23" s="481"/>
      <c r="Q23" s="481"/>
      <c r="R23" s="512">
        <f t="shared" si="2"/>
        <v>0</v>
      </c>
      <c r="S23" s="512">
        <f t="shared" si="1"/>
        <v>0</v>
      </c>
    </row>
    <row r="24" spans="2:19" ht="21" customHeight="1" x14ac:dyDescent="0.25">
      <c r="B24" s="589"/>
      <c r="C24" s="514" t="s">
        <v>390</v>
      </c>
      <c r="D24" s="515">
        <v>0</v>
      </c>
      <c r="E24" s="516">
        <v>0</v>
      </c>
      <c r="F24" s="341"/>
      <c r="G24" s="341"/>
      <c r="H24" s="468"/>
      <c r="I24" s="468"/>
      <c r="J24" s="469"/>
      <c r="K24" s="468"/>
      <c r="L24" s="481"/>
      <c r="M24" s="481"/>
      <c r="N24" s="481"/>
      <c r="O24" s="481"/>
      <c r="P24" s="481"/>
      <c r="Q24" s="481"/>
      <c r="R24" s="512">
        <f t="shared" ref="R24" si="3">+D24+F24+H24+J24+L24+N24</f>
        <v>0</v>
      </c>
      <c r="S24" s="512">
        <f t="shared" ref="S24" si="4">R24*100/$R$5</f>
        <v>0</v>
      </c>
    </row>
    <row r="25" spans="2:19" ht="21" customHeight="1" x14ac:dyDescent="0.25">
      <c r="B25" s="517" t="s">
        <v>1040</v>
      </c>
      <c r="C25" s="513" t="s">
        <v>991</v>
      </c>
      <c r="D25" s="518">
        <v>1</v>
      </c>
      <c r="E25" s="519">
        <v>100</v>
      </c>
      <c r="F25" s="519">
        <v>9</v>
      </c>
      <c r="G25" s="519">
        <v>50</v>
      </c>
      <c r="H25" s="468"/>
      <c r="I25" s="468"/>
      <c r="J25" s="469"/>
      <c r="K25" s="468"/>
      <c r="L25" s="481"/>
      <c r="M25" s="481"/>
      <c r="N25" s="481"/>
      <c r="O25" s="481"/>
      <c r="P25" s="481"/>
      <c r="Q25" s="481"/>
      <c r="R25" s="520">
        <f t="shared" si="2"/>
        <v>10</v>
      </c>
      <c r="S25" s="520">
        <f t="shared" si="1"/>
        <v>4.3103448275862073</v>
      </c>
    </row>
    <row r="26" spans="2:19" ht="21" customHeight="1" x14ac:dyDescent="0.25">
      <c r="B26" s="517"/>
      <c r="C26" s="513" t="s">
        <v>992</v>
      </c>
      <c r="D26" s="518">
        <v>0</v>
      </c>
      <c r="E26" s="519">
        <v>0</v>
      </c>
      <c r="F26" s="519">
        <v>1</v>
      </c>
      <c r="G26" s="519">
        <v>5.6</v>
      </c>
      <c r="H26" s="481"/>
      <c r="I26" s="481"/>
      <c r="J26" s="469"/>
      <c r="K26" s="468"/>
      <c r="L26" s="481"/>
      <c r="M26" s="481"/>
      <c r="N26" s="481"/>
      <c r="O26" s="481"/>
      <c r="P26" s="481"/>
      <c r="Q26" s="481"/>
      <c r="R26" s="520">
        <f t="shared" si="2"/>
        <v>1</v>
      </c>
      <c r="S26" s="520">
        <f t="shared" si="1"/>
        <v>0.43103448275862066</v>
      </c>
    </row>
    <row r="27" spans="2:19" ht="21" customHeight="1" x14ac:dyDescent="0.25">
      <c r="B27" s="517"/>
      <c r="C27" s="513" t="s">
        <v>993</v>
      </c>
      <c r="D27" s="518">
        <v>0</v>
      </c>
      <c r="E27" s="519">
        <v>0</v>
      </c>
      <c r="F27" s="519">
        <v>1</v>
      </c>
      <c r="G27" s="519">
        <v>5.6</v>
      </c>
      <c r="H27" s="481"/>
      <c r="I27" s="481"/>
      <c r="J27" s="469"/>
      <c r="K27" s="468"/>
      <c r="L27" s="481"/>
      <c r="M27" s="481"/>
      <c r="N27" s="481"/>
      <c r="O27" s="481"/>
      <c r="P27" s="481"/>
      <c r="Q27" s="481"/>
      <c r="R27" s="520">
        <f t="shared" si="2"/>
        <v>1</v>
      </c>
      <c r="S27" s="520">
        <f t="shared" si="1"/>
        <v>0.43103448275862066</v>
      </c>
    </row>
    <row r="28" spans="2:19" ht="21" customHeight="1" x14ac:dyDescent="0.25">
      <c r="B28" s="523"/>
      <c r="C28" s="524" t="s">
        <v>994</v>
      </c>
      <c r="D28" s="518">
        <v>0</v>
      </c>
      <c r="E28" s="519">
        <v>0</v>
      </c>
      <c r="F28" s="525">
        <v>5</v>
      </c>
      <c r="G28" s="525">
        <v>28</v>
      </c>
      <c r="H28" s="481"/>
      <c r="I28" s="481"/>
      <c r="J28" s="469"/>
      <c r="K28" s="468"/>
      <c r="L28" s="481"/>
      <c r="M28" s="481"/>
      <c r="N28" s="481"/>
      <c r="O28" s="481"/>
      <c r="P28" s="481"/>
      <c r="Q28" s="481"/>
      <c r="R28" s="526">
        <f t="shared" si="2"/>
        <v>5</v>
      </c>
      <c r="S28" s="526">
        <f t="shared" si="1"/>
        <v>2.1551724137931036</v>
      </c>
    </row>
    <row r="29" spans="2:19" ht="21" customHeight="1" x14ac:dyDescent="0.25">
      <c r="B29" s="527" t="s">
        <v>1036</v>
      </c>
      <c r="C29" s="522" t="s">
        <v>395</v>
      </c>
      <c r="D29" s="469"/>
      <c r="E29" s="468"/>
      <c r="F29" s="528">
        <v>0</v>
      </c>
      <c r="G29" s="528">
        <v>0</v>
      </c>
      <c r="H29" s="481"/>
      <c r="I29" s="481"/>
      <c r="J29" s="481"/>
      <c r="K29" s="481"/>
      <c r="L29" s="481"/>
      <c r="M29" s="481"/>
      <c r="N29" s="481"/>
      <c r="O29" s="481"/>
      <c r="P29" s="481"/>
      <c r="Q29" s="481"/>
      <c r="R29" s="529">
        <f t="shared" si="2"/>
        <v>0</v>
      </c>
      <c r="S29" s="529">
        <f t="shared" si="1"/>
        <v>0</v>
      </c>
    </row>
    <row r="30" spans="2:19" ht="21" customHeight="1" x14ac:dyDescent="0.25">
      <c r="B30" s="527"/>
      <c r="C30" s="522" t="s">
        <v>996</v>
      </c>
      <c r="D30" s="469"/>
      <c r="E30" s="468"/>
      <c r="F30" s="528">
        <v>0</v>
      </c>
      <c r="G30" s="528">
        <v>0</v>
      </c>
      <c r="H30" s="481"/>
      <c r="I30" s="481"/>
      <c r="J30" s="481"/>
      <c r="K30" s="481"/>
      <c r="L30" s="481"/>
      <c r="M30" s="481"/>
      <c r="N30" s="481"/>
      <c r="O30" s="481"/>
      <c r="P30" s="481"/>
      <c r="Q30" s="481"/>
      <c r="R30" s="529">
        <f t="shared" si="2"/>
        <v>0</v>
      </c>
      <c r="S30" s="529">
        <f t="shared" si="1"/>
        <v>0</v>
      </c>
    </row>
    <row r="31" spans="2:19" ht="21" customHeight="1" x14ac:dyDescent="0.25">
      <c r="B31" s="527"/>
      <c r="C31" s="522" t="s">
        <v>997</v>
      </c>
      <c r="D31" s="469"/>
      <c r="E31" s="468"/>
      <c r="F31" s="528">
        <v>0</v>
      </c>
      <c r="G31" s="528">
        <v>0</v>
      </c>
      <c r="H31" s="468"/>
      <c r="I31" s="468"/>
      <c r="J31" s="481"/>
      <c r="K31" s="481"/>
      <c r="L31" s="481"/>
      <c r="M31" s="481"/>
      <c r="N31" s="481"/>
      <c r="O31" s="481"/>
      <c r="P31" s="481"/>
      <c r="Q31" s="481"/>
      <c r="R31" s="529">
        <f t="shared" si="2"/>
        <v>0</v>
      </c>
      <c r="S31" s="529">
        <f t="shared" si="1"/>
        <v>0</v>
      </c>
    </row>
    <row r="32" spans="2:19" ht="21" customHeight="1" x14ac:dyDescent="0.25">
      <c r="B32" s="531"/>
      <c r="C32" s="532" t="s">
        <v>998</v>
      </c>
      <c r="D32" s="469"/>
      <c r="E32" s="468"/>
      <c r="F32" s="528">
        <v>0</v>
      </c>
      <c r="G32" s="528">
        <v>0</v>
      </c>
      <c r="H32" s="468"/>
      <c r="I32" s="468"/>
      <c r="J32" s="481"/>
      <c r="K32" s="481"/>
      <c r="L32" s="481"/>
      <c r="M32" s="481"/>
      <c r="N32" s="481"/>
      <c r="O32" s="481"/>
      <c r="P32" s="481"/>
      <c r="Q32" s="481"/>
      <c r="R32" s="533">
        <f t="shared" si="2"/>
        <v>0</v>
      </c>
      <c r="S32" s="533">
        <f t="shared" si="1"/>
        <v>0</v>
      </c>
    </row>
    <row r="33" spans="2:19" ht="21" customHeight="1" x14ac:dyDescent="0.25">
      <c r="B33" s="534" t="s">
        <v>1001</v>
      </c>
      <c r="C33" s="530" t="s">
        <v>240</v>
      </c>
      <c r="D33" s="469"/>
      <c r="E33" s="468"/>
      <c r="F33" s="468"/>
      <c r="G33" s="468"/>
      <c r="H33" s="536">
        <v>5</v>
      </c>
      <c r="I33" s="536">
        <v>16.100000000000001</v>
      </c>
      <c r="J33" s="481"/>
      <c r="K33" s="481"/>
      <c r="L33" s="481"/>
      <c r="M33" s="481"/>
      <c r="N33" s="481"/>
      <c r="O33" s="481"/>
      <c r="P33" s="481"/>
      <c r="Q33" s="481"/>
      <c r="R33" s="537">
        <f t="shared" si="2"/>
        <v>5</v>
      </c>
      <c r="S33" s="537">
        <f t="shared" si="1"/>
        <v>2.1551724137931036</v>
      </c>
    </row>
    <row r="34" spans="2:19" ht="21" customHeight="1" x14ac:dyDescent="0.25">
      <c r="B34" s="535"/>
      <c r="C34" s="530" t="s">
        <v>235</v>
      </c>
      <c r="D34" s="469"/>
      <c r="E34" s="468"/>
      <c r="F34" s="468"/>
      <c r="G34" s="468"/>
      <c r="H34" s="536">
        <v>10</v>
      </c>
      <c r="I34" s="536">
        <v>32.299999999999997</v>
      </c>
      <c r="J34" s="481"/>
      <c r="K34" s="481"/>
      <c r="L34" s="481"/>
      <c r="M34" s="481"/>
      <c r="N34" s="481"/>
      <c r="O34" s="481"/>
      <c r="P34" s="481"/>
      <c r="Q34" s="481"/>
      <c r="R34" s="537">
        <f t="shared" si="2"/>
        <v>10</v>
      </c>
      <c r="S34" s="537">
        <f t="shared" si="1"/>
        <v>4.3103448275862073</v>
      </c>
    </row>
    <row r="35" spans="2:19" ht="21" customHeight="1" x14ac:dyDescent="0.25">
      <c r="B35" s="535"/>
      <c r="C35" s="530" t="s">
        <v>1002</v>
      </c>
      <c r="D35" s="469"/>
      <c r="E35" s="468"/>
      <c r="F35" s="481"/>
      <c r="G35" s="481"/>
      <c r="H35" s="536">
        <v>1</v>
      </c>
      <c r="I35" s="536">
        <v>3.2</v>
      </c>
      <c r="J35" s="468"/>
      <c r="K35" s="468"/>
      <c r="L35" s="481"/>
      <c r="M35" s="481"/>
      <c r="N35" s="481"/>
      <c r="O35" s="481"/>
      <c r="P35" s="481"/>
      <c r="Q35" s="481"/>
      <c r="R35" s="537">
        <f t="shared" si="2"/>
        <v>1</v>
      </c>
      <c r="S35" s="537">
        <f t="shared" si="1"/>
        <v>0.43103448275862066</v>
      </c>
    </row>
    <row r="36" spans="2:19" ht="21" customHeight="1" x14ac:dyDescent="0.25">
      <c r="B36" s="535"/>
      <c r="C36" s="530" t="s">
        <v>241</v>
      </c>
      <c r="D36" s="468"/>
      <c r="E36" s="468"/>
      <c r="F36" s="481"/>
      <c r="G36" s="481"/>
      <c r="H36" s="536">
        <v>0</v>
      </c>
      <c r="I36" s="536">
        <v>0</v>
      </c>
      <c r="J36" s="468"/>
      <c r="K36" s="468"/>
      <c r="L36" s="481"/>
      <c r="M36" s="481"/>
      <c r="N36" s="481"/>
      <c r="O36" s="481"/>
      <c r="P36" s="481"/>
      <c r="Q36" s="481"/>
      <c r="R36" s="542">
        <f t="shared" si="2"/>
        <v>0</v>
      </c>
      <c r="S36" s="542">
        <f t="shared" si="1"/>
        <v>0</v>
      </c>
    </row>
    <row r="37" spans="2:19" ht="21" customHeight="1" x14ac:dyDescent="0.25">
      <c r="B37" s="538" t="s">
        <v>396</v>
      </c>
      <c r="C37" s="539" t="s">
        <v>1021</v>
      </c>
      <c r="D37" s="468"/>
      <c r="E37" s="468"/>
      <c r="F37" s="481"/>
      <c r="G37" s="481"/>
      <c r="H37" s="468"/>
      <c r="I37" s="468"/>
      <c r="J37" s="543">
        <v>0</v>
      </c>
      <c r="K37" s="543">
        <v>0</v>
      </c>
      <c r="L37" s="481"/>
      <c r="M37" s="481"/>
      <c r="N37" s="468"/>
      <c r="O37" s="468"/>
      <c r="P37" s="543">
        <v>5</v>
      </c>
      <c r="Q37" s="543">
        <v>13.9</v>
      </c>
      <c r="R37" s="544">
        <f>+J37+P37</f>
        <v>5</v>
      </c>
      <c r="S37" s="544">
        <f t="shared" si="1"/>
        <v>2.1551724137931036</v>
      </c>
    </row>
    <row r="38" spans="2:19" ht="21" customHeight="1" x14ac:dyDescent="0.25">
      <c r="B38" s="540"/>
      <c r="C38" s="541" t="s">
        <v>1022</v>
      </c>
      <c r="D38" s="468"/>
      <c r="E38" s="468"/>
      <c r="F38" s="481"/>
      <c r="G38" s="481"/>
      <c r="H38" s="468"/>
      <c r="I38" s="468"/>
      <c r="J38" s="543">
        <v>0</v>
      </c>
      <c r="K38" s="543">
        <v>0</v>
      </c>
      <c r="L38" s="481"/>
      <c r="M38" s="481"/>
      <c r="N38" s="468"/>
      <c r="O38" s="468"/>
      <c r="P38" s="543">
        <v>4</v>
      </c>
      <c r="Q38" s="543">
        <v>11.1</v>
      </c>
      <c r="R38" s="544">
        <f t="shared" ref="R38:R40" si="5">+J38+P38</f>
        <v>4</v>
      </c>
      <c r="S38" s="544">
        <f t="shared" si="1"/>
        <v>1.7241379310344827</v>
      </c>
    </row>
    <row r="39" spans="2:19" ht="21" customHeight="1" x14ac:dyDescent="0.25">
      <c r="B39" s="540"/>
      <c r="C39" s="541" t="s">
        <v>232</v>
      </c>
      <c r="D39" s="468"/>
      <c r="E39" s="468"/>
      <c r="F39" s="481"/>
      <c r="G39" s="481"/>
      <c r="H39" s="481"/>
      <c r="I39" s="481"/>
      <c r="J39" s="543">
        <v>1</v>
      </c>
      <c r="K39" s="543">
        <v>6</v>
      </c>
      <c r="L39" s="481"/>
      <c r="M39" s="481"/>
      <c r="N39" s="481"/>
      <c r="O39" s="481"/>
      <c r="P39" s="545">
        <v>9</v>
      </c>
      <c r="Q39" s="545">
        <v>25</v>
      </c>
      <c r="R39" s="544">
        <f t="shared" si="5"/>
        <v>10</v>
      </c>
      <c r="S39" s="544">
        <f t="shared" si="1"/>
        <v>4.3103448275862073</v>
      </c>
    </row>
    <row r="40" spans="2:19" ht="21" customHeight="1" x14ac:dyDescent="0.25">
      <c r="B40" s="540"/>
      <c r="C40" s="548" t="s">
        <v>233</v>
      </c>
      <c r="D40" s="468"/>
      <c r="E40" s="468"/>
      <c r="F40" s="481"/>
      <c r="G40" s="481"/>
      <c r="H40" s="481"/>
      <c r="I40" s="481"/>
      <c r="J40" s="549">
        <v>0</v>
      </c>
      <c r="K40" s="549">
        <v>0</v>
      </c>
      <c r="L40" s="481"/>
      <c r="M40" s="481"/>
      <c r="N40" s="481"/>
      <c r="O40" s="481"/>
      <c r="P40" s="545">
        <v>2</v>
      </c>
      <c r="Q40" s="545">
        <v>5.6</v>
      </c>
      <c r="R40" s="544">
        <f t="shared" si="5"/>
        <v>2</v>
      </c>
      <c r="S40" s="550">
        <f t="shared" si="1"/>
        <v>0.86206896551724133</v>
      </c>
    </row>
    <row r="41" spans="2:19" ht="21" customHeight="1" x14ac:dyDescent="0.25">
      <c r="B41" s="551" t="s">
        <v>187</v>
      </c>
      <c r="C41" s="546" t="s">
        <v>1009</v>
      </c>
      <c r="D41" s="468"/>
      <c r="E41" s="468"/>
      <c r="F41" s="481"/>
      <c r="G41" s="481"/>
      <c r="H41" s="481"/>
      <c r="I41" s="481"/>
      <c r="J41" s="552">
        <v>0</v>
      </c>
      <c r="K41" s="552">
        <v>0</v>
      </c>
      <c r="L41" s="468"/>
      <c r="M41" s="468"/>
      <c r="N41" s="481"/>
      <c r="O41" s="481"/>
      <c r="P41" s="481"/>
      <c r="Q41" s="481"/>
      <c r="R41" s="553">
        <f t="shared" si="2"/>
        <v>0</v>
      </c>
      <c r="S41" s="553">
        <f t="shared" si="1"/>
        <v>0</v>
      </c>
    </row>
    <row r="42" spans="2:19" ht="21" customHeight="1" x14ac:dyDescent="0.25">
      <c r="B42" s="551"/>
      <c r="C42" s="547" t="s">
        <v>1010</v>
      </c>
      <c r="D42" s="468"/>
      <c r="E42" s="468"/>
      <c r="F42" s="481"/>
      <c r="G42" s="481"/>
      <c r="H42" s="481"/>
      <c r="I42" s="481"/>
      <c r="J42" s="552">
        <v>0</v>
      </c>
      <c r="K42" s="552">
        <v>0</v>
      </c>
      <c r="L42" s="468"/>
      <c r="M42" s="468"/>
      <c r="N42" s="481"/>
      <c r="O42" s="481"/>
      <c r="P42" s="481"/>
      <c r="Q42" s="481"/>
      <c r="R42" s="553">
        <f t="shared" si="2"/>
        <v>0</v>
      </c>
      <c r="S42" s="553">
        <f t="shared" si="1"/>
        <v>0</v>
      </c>
    </row>
    <row r="43" spans="2:19" ht="21" customHeight="1" x14ac:dyDescent="0.25">
      <c r="B43" s="554"/>
      <c r="C43" s="555" t="s">
        <v>1011</v>
      </c>
      <c r="D43" s="468"/>
      <c r="E43" s="468"/>
      <c r="F43" s="481"/>
      <c r="G43" s="481"/>
      <c r="H43" s="481"/>
      <c r="I43" s="481"/>
      <c r="J43" s="552">
        <v>7</v>
      </c>
      <c r="K43" s="552">
        <v>31.8</v>
      </c>
      <c r="L43" s="468"/>
      <c r="M43" s="468"/>
      <c r="N43" s="481"/>
      <c r="O43" s="481"/>
      <c r="P43" s="481"/>
      <c r="Q43" s="481"/>
      <c r="R43" s="556">
        <f t="shared" si="2"/>
        <v>7</v>
      </c>
      <c r="S43" s="556">
        <f t="shared" si="1"/>
        <v>3.0172413793103448</v>
      </c>
    </row>
    <row r="44" spans="2:19" ht="21" customHeight="1" x14ac:dyDescent="0.25">
      <c r="B44" s="557" t="s">
        <v>1037</v>
      </c>
      <c r="C44" s="558" t="s">
        <v>234</v>
      </c>
      <c r="D44" s="468"/>
      <c r="E44" s="468"/>
      <c r="F44" s="481"/>
      <c r="G44" s="481"/>
      <c r="H44" s="481"/>
      <c r="I44" s="481"/>
      <c r="J44" s="468"/>
      <c r="K44" s="468"/>
      <c r="L44" s="559">
        <v>0</v>
      </c>
      <c r="M44" s="559">
        <v>0</v>
      </c>
      <c r="N44" s="481"/>
      <c r="O44" s="481"/>
      <c r="P44" s="481"/>
      <c r="Q44" s="481"/>
      <c r="R44" s="436">
        <f t="shared" si="2"/>
        <v>0</v>
      </c>
      <c r="S44" s="436">
        <f t="shared" si="1"/>
        <v>0</v>
      </c>
    </row>
    <row r="45" spans="2:19" ht="21" customHeight="1" x14ac:dyDescent="0.25">
      <c r="B45" s="557"/>
      <c r="C45" s="558" t="s">
        <v>235</v>
      </c>
      <c r="D45" s="468"/>
      <c r="E45" s="468"/>
      <c r="F45" s="481"/>
      <c r="G45" s="481"/>
      <c r="H45" s="481"/>
      <c r="I45" s="481"/>
      <c r="J45" s="468"/>
      <c r="K45" s="468"/>
      <c r="L45" s="559">
        <v>0</v>
      </c>
      <c r="M45" s="559">
        <v>0</v>
      </c>
      <c r="N45" s="481"/>
      <c r="O45" s="481"/>
      <c r="P45" s="481"/>
      <c r="Q45" s="481"/>
      <c r="R45" s="436">
        <f t="shared" si="2"/>
        <v>0</v>
      </c>
      <c r="S45" s="436">
        <f t="shared" si="1"/>
        <v>0</v>
      </c>
    </row>
    <row r="46" spans="2:19" ht="21" customHeight="1" x14ac:dyDescent="0.25">
      <c r="B46" s="557"/>
      <c r="C46" s="558" t="s">
        <v>1002</v>
      </c>
      <c r="D46" s="468"/>
      <c r="E46" s="468"/>
      <c r="F46" s="481"/>
      <c r="G46" s="481"/>
      <c r="H46" s="481"/>
      <c r="I46" s="481"/>
      <c r="J46" s="468"/>
      <c r="K46" s="468"/>
      <c r="L46" s="559">
        <v>0</v>
      </c>
      <c r="M46" s="559">
        <v>0</v>
      </c>
      <c r="N46" s="481"/>
      <c r="O46" s="481"/>
      <c r="P46" s="481"/>
      <c r="Q46" s="481"/>
      <c r="R46" s="436">
        <f t="shared" si="2"/>
        <v>0</v>
      </c>
      <c r="S46" s="436">
        <f t="shared" si="1"/>
        <v>0</v>
      </c>
    </row>
    <row r="47" spans="2:19" ht="21" customHeight="1" x14ac:dyDescent="0.25">
      <c r="B47" s="557"/>
      <c r="C47" s="558" t="s">
        <v>236</v>
      </c>
      <c r="D47" s="468"/>
      <c r="E47" s="468"/>
      <c r="F47" s="481"/>
      <c r="G47" s="481"/>
      <c r="H47" s="481"/>
      <c r="I47" s="481"/>
      <c r="J47" s="468"/>
      <c r="K47" s="468"/>
      <c r="L47" s="559">
        <v>0</v>
      </c>
      <c r="M47" s="559">
        <v>0</v>
      </c>
      <c r="N47" s="481"/>
      <c r="O47" s="481"/>
      <c r="P47" s="481"/>
      <c r="Q47" s="481"/>
      <c r="R47" s="436">
        <f t="shared" si="2"/>
        <v>0</v>
      </c>
      <c r="S47" s="436">
        <f t="shared" si="1"/>
        <v>0</v>
      </c>
    </row>
    <row r="48" spans="2:19" ht="21" customHeight="1" x14ac:dyDescent="0.25">
      <c r="B48" s="505" t="s">
        <v>1038</v>
      </c>
      <c r="C48" s="560" t="s">
        <v>1004</v>
      </c>
      <c r="D48" s="468"/>
      <c r="E48" s="468"/>
      <c r="F48" s="481"/>
      <c r="G48" s="481"/>
      <c r="H48" s="481"/>
      <c r="I48" s="481"/>
      <c r="J48" s="468"/>
      <c r="K48" s="468"/>
      <c r="L48" s="562">
        <v>0</v>
      </c>
      <c r="M48" s="562">
        <v>0</v>
      </c>
      <c r="N48" s="481"/>
      <c r="O48" s="481"/>
      <c r="P48" s="481"/>
      <c r="Q48" s="481"/>
      <c r="R48" s="563">
        <f t="shared" si="2"/>
        <v>0</v>
      </c>
      <c r="S48" s="563">
        <f t="shared" si="1"/>
        <v>0</v>
      </c>
    </row>
    <row r="49" spans="2:20" ht="21" customHeight="1" x14ac:dyDescent="0.25">
      <c r="B49" s="505"/>
      <c r="C49" s="561" t="s">
        <v>1005</v>
      </c>
      <c r="D49" s="468"/>
      <c r="E49" s="468"/>
      <c r="F49" s="481"/>
      <c r="G49" s="481"/>
      <c r="H49" s="481"/>
      <c r="I49" s="481"/>
      <c r="J49" s="468"/>
      <c r="K49" s="468"/>
      <c r="L49" s="562">
        <v>0</v>
      </c>
      <c r="M49" s="562">
        <v>0</v>
      </c>
      <c r="N49" s="481"/>
      <c r="O49" s="481"/>
      <c r="P49" s="481"/>
      <c r="Q49" s="481"/>
      <c r="R49" s="563">
        <f t="shared" si="2"/>
        <v>0</v>
      </c>
      <c r="S49" s="563">
        <f t="shared" si="1"/>
        <v>0</v>
      </c>
    </row>
    <row r="50" spans="2:20" ht="21" customHeight="1" x14ac:dyDescent="0.25">
      <c r="B50" s="505"/>
      <c r="C50" s="561" t="s">
        <v>1006</v>
      </c>
      <c r="D50" s="468"/>
      <c r="E50" s="468"/>
      <c r="F50" s="481"/>
      <c r="G50" s="481"/>
      <c r="H50" s="481"/>
      <c r="I50" s="481"/>
      <c r="J50" s="468"/>
      <c r="K50" s="468"/>
      <c r="L50" s="562">
        <v>0</v>
      </c>
      <c r="M50" s="562">
        <v>0</v>
      </c>
      <c r="N50" s="481"/>
      <c r="O50" s="481"/>
      <c r="P50" s="481"/>
      <c r="Q50" s="481"/>
      <c r="R50" s="563">
        <f t="shared" si="2"/>
        <v>0</v>
      </c>
      <c r="S50" s="563">
        <f t="shared" si="1"/>
        <v>0</v>
      </c>
    </row>
    <row r="51" spans="2:20" ht="21" customHeight="1" x14ac:dyDescent="0.25">
      <c r="B51" s="505"/>
      <c r="C51" s="564" t="s">
        <v>243</v>
      </c>
      <c r="D51" s="468"/>
      <c r="E51" s="468"/>
      <c r="F51" s="481"/>
      <c r="G51" s="481"/>
      <c r="H51" s="481"/>
      <c r="I51" s="481"/>
      <c r="J51" s="468"/>
      <c r="K51" s="468"/>
      <c r="L51" s="562">
        <v>0</v>
      </c>
      <c r="M51" s="562">
        <v>0</v>
      </c>
      <c r="N51" s="481"/>
      <c r="O51" s="481"/>
      <c r="P51" s="481"/>
      <c r="Q51" s="481"/>
      <c r="R51" s="563">
        <f t="shared" si="2"/>
        <v>0</v>
      </c>
      <c r="S51" s="563">
        <f t="shared" si="1"/>
        <v>0</v>
      </c>
    </row>
    <row r="52" spans="2:20" ht="21" customHeight="1" x14ac:dyDescent="0.25">
      <c r="B52" s="565" t="s">
        <v>1039</v>
      </c>
      <c r="C52" s="566" t="s">
        <v>999</v>
      </c>
      <c r="D52" s="468"/>
      <c r="E52" s="468"/>
      <c r="F52" s="481"/>
      <c r="G52" s="481"/>
      <c r="H52" s="481"/>
      <c r="I52" s="481"/>
      <c r="J52" s="468"/>
      <c r="K52" s="468"/>
      <c r="L52" s="468"/>
      <c r="M52" s="468"/>
      <c r="N52" s="567">
        <v>0</v>
      </c>
      <c r="O52" s="567">
        <v>0</v>
      </c>
      <c r="P52" s="481"/>
      <c r="Q52" s="481"/>
      <c r="R52" s="568">
        <f>+N52</f>
        <v>0</v>
      </c>
      <c r="S52" s="568">
        <v>0</v>
      </c>
    </row>
    <row r="53" spans="2:20" ht="21" customHeight="1" x14ac:dyDescent="0.25">
      <c r="B53" s="565"/>
      <c r="C53" s="566" t="s">
        <v>392</v>
      </c>
      <c r="D53" s="468"/>
      <c r="E53" s="468"/>
      <c r="F53" s="481"/>
      <c r="G53" s="481"/>
      <c r="H53" s="481"/>
      <c r="I53" s="481"/>
      <c r="J53" s="468"/>
      <c r="K53" s="468"/>
      <c r="L53" s="468"/>
      <c r="M53" s="468"/>
      <c r="N53" s="567">
        <v>0</v>
      </c>
      <c r="O53" s="567">
        <v>0</v>
      </c>
      <c r="P53" s="481"/>
      <c r="Q53" s="481"/>
      <c r="R53" s="568">
        <f t="shared" ref="R53:R54" si="6">+N53</f>
        <v>0</v>
      </c>
      <c r="S53" s="568">
        <v>0</v>
      </c>
    </row>
    <row r="54" spans="2:20" ht="21" customHeight="1" x14ac:dyDescent="0.25">
      <c r="B54" s="565"/>
      <c r="C54" s="566" t="s">
        <v>1000</v>
      </c>
      <c r="D54" s="468"/>
      <c r="E54" s="468"/>
      <c r="F54" s="481"/>
      <c r="G54" s="481"/>
      <c r="H54" s="481"/>
      <c r="I54" s="481"/>
      <c r="J54" s="468"/>
      <c r="K54" s="468"/>
      <c r="L54" s="468"/>
      <c r="M54" s="468"/>
      <c r="N54" s="567">
        <v>1</v>
      </c>
      <c r="O54" s="567">
        <v>4</v>
      </c>
      <c r="P54" s="481"/>
      <c r="Q54" s="481"/>
      <c r="R54" s="568">
        <f t="shared" si="6"/>
        <v>1</v>
      </c>
      <c r="S54" s="568">
        <v>4</v>
      </c>
    </row>
    <row r="55" spans="2:20" ht="21" customHeight="1" thickBot="1" x14ac:dyDescent="0.3">
      <c r="B55" s="565"/>
      <c r="C55" s="580" t="s">
        <v>242</v>
      </c>
      <c r="D55" s="468"/>
      <c r="E55" s="468"/>
      <c r="F55" s="481"/>
      <c r="G55" s="481"/>
      <c r="H55" s="481"/>
      <c r="I55" s="481"/>
      <c r="J55" s="468"/>
      <c r="K55" s="468"/>
      <c r="L55" s="469"/>
      <c r="M55" s="469"/>
      <c r="N55" s="581">
        <v>0</v>
      </c>
      <c r="O55" s="581">
        <v>0</v>
      </c>
      <c r="P55" s="481"/>
      <c r="Q55" s="481"/>
      <c r="R55" s="582">
        <f>+N55</f>
        <v>0</v>
      </c>
      <c r="S55" s="582">
        <f t="shared" si="1"/>
        <v>0</v>
      </c>
    </row>
    <row r="56" spans="2:20" ht="21" customHeight="1" thickBot="1" x14ac:dyDescent="0.3">
      <c r="C56" s="132" t="s">
        <v>164</v>
      </c>
      <c r="D56" s="584">
        <f>SUM(D6:D55)</f>
        <v>33</v>
      </c>
      <c r="E56" s="585"/>
      <c r="F56" s="615">
        <f t="shared" ref="F56" si="7">SUM(F6:F55)</f>
        <v>47</v>
      </c>
      <c r="G56" s="616"/>
      <c r="H56" s="596">
        <f t="shared" ref="H56" si="8">SUM(H6:H55)</f>
        <v>65</v>
      </c>
      <c r="I56" s="597"/>
      <c r="J56" s="615">
        <f t="shared" ref="J56" si="9">SUM(J6:J55)</f>
        <v>47</v>
      </c>
      <c r="K56" s="616"/>
      <c r="L56" s="584">
        <f t="shared" ref="L56" si="10">SUM(L6:L55)</f>
        <v>23</v>
      </c>
      <c r="M56" s="585"/>
      <c r="N56" s="620">
        <f t="shared" ref="N56" si="11">SUM(N6:N55)</f>
        <v>15</v>
      </c>
      <c r="O56" s="621"/>
      <c r="P56" s="602">
        <f t="shared" ref="P56" si="12">SUM(P6:P55)</f>
        <v>52</v>
      </c>
      <c r="Q56" s="603"/>
      <c r="R56" s="586">
        <f>SUM(R6:R55)</f>
        <v>282</v>
      </c>
      <c r="S56" s="583"/>
    </row>
    <row r="57" spans="2:20" ht="15.75" thickBot="1" x14ac:dyDescent="0.3"/>
    <row r="58" spans="2:20" s="335" customFormat="1" ht="42.75" customHeight="1" thickBot="1" x14ac:dyDescent="0.3">
      <c r="C58" s="482" t="s">
        <v>42</v>
      </c>
      <c r="D58" s="483" t="s">
        <v>43</v>
      </c>
      <c r="E58" s="484" t="s">
        <v>10</v>
      </c>
      <c r="F58" s="474"/>
      <c r="G58" s="474"/>
      <c r="H58" s="485" t="s">
        <v>151</v>
      </c>
      <c r="I58" s="486"/>
      <c r="J58" s="486"/>
      <c r="K58" s="486"/>
      <c r="L58" s="486"/>
      <c r="M58" s="486"/>
      <c r="N58" s="487"/>
      <c r="O58" s="485" t="s">
        <v>253</v>
      </c>
      <c r="P58" s="486"/>
      <c r="Q58" s="486"/>
      <c r="R58" s="487"/>
      <c r="S58" s="491"/>
    </row>
    <row r="59" spans="2:20" s="74" customFormat="1" ht="16.5" customHeight="1" x14ac:dyDescent="0.25">
      <c r="C59" s="466" t="s">
        <v>426</v>
      </c>
      <c r="D59" s="88">
        <v>70</v>
      </c>
      <c r="E59" s="89">
        <v>30</v>
      </c>
      <c r="F59" s="472"/>
      <c r="G59" s="472"/>
      <c r="H59" s="322" t="s">
        <v>250</v>
      </c>
      <c r="I59" s="323"/>
      <c r="J59" s="323"/>
      <c r="K59" s="323"/>
      <c r="L59" s="323"/>
      <c r="M59" s="323"/>
      <c r="N59" s="323"/>
      <c r="O59" s="320">
        <v>65</v>
      </c>
      <c r="P59" s="434"/>
      <c r="Q59" s="434"/>
      <c r="R59" s="321"/>
    </row>
    <row r="60" spans="2:20" s="74" customFormat="1" ht="16.5" customHeight="1" x14ac:dyDescent="0.25">
      <c r="C60" s="606" t="s">
        <v>0</v>
      </c>
      <c r="D60" s="404">
        <v>38</v>
      </c>
      <c r="E60" s="405">
        <v>16</v>
      </c>
      <c r="F60" s="472"/>
      <c r="G60" s="472"/>
      <c r="H60" s="607" t="s">
        <v>986</v>
      </c>
      <c r="I60" s="608"/>
      <c r="J60" s="608"/>
      <c r="K60" s="608"/>
      <c r="L60" s="608"/>
      <c r="M60" s="608"/>
      <c r="N60" s="609"/>
      <c r="O60" s="610">
        <v>52</v>
      </c>
      <c r="P60" s="611"/>
      <c r="Q60" s="611"/>
      <c r="R60" s="612"/>
    </row>
    <row r="61" spans="2:20" s="74" customFormat="1" ht="30" customHeight="1" thickBot="1" x14ac:dyDescent="0.3">
      <c r="C61" s="467" t="s">
        <v>1</v>
      </c>
      <c r="D61" s="130">
        <v>30</v>
      </c>
      <c r="E61" s="135">
        <v>13</v>
      </c>
      <c r="F61" s="472"/>
      <c r="G61" s="472"/>
      <c r="H61" s="316" t="s">
        <v>1041</v>
      </c>
      <c r="I61" s="317"/>
      <c r="J61" s="317"/>
      <c r="K61" s="317"/>
      <c r="L61" s="317"/>
      <c r="M61" s="317"/>
      <c r="N61" s="317"/>
      <c r="O61" s="318">
        <v>47</v>
      </c>
      <c r="P61" s="435"/>
      <c r="Q61" s="435"/>
      <c r="R61" s="319"/>
    </row>
    <row r="62" spans="2:20" s="335" customFormat="1" ht="21" customHeight="1" thickBot="1" x14ac:dyDescent="0.3">
      <c r="C62" s="492"/>
      <c r="F62" s="474"/>
      <c r="G62" s="474"/>
    </row>
    <row r="63" spans="2:20" s="335" customFormat="1" ht="21" customHeight="1" thickBot="1" x14ac:dyDescent="0.3">
      <c r="C63" s="493" t="s">
        <v>42</v>
      </c>
      <c r="D63" s="494" t="s">
        <v>43</v>
      </c>
      <c r="E63" s="495" t="s">
        <v>10</v>
      </c>
      <c r="F63" s="474"/>
      <c r="G63" s="474"/>
      <c r="H63" s="488" t="s">
        <v>152</v>
      </c>
      <c r="I63" s="489"/>
      <c r="J63" s="489"/>
      <c r="K63" s="489"/>
      <c r="L63" s="489"/>
      <c r="M63" s="489"/>
      <c r="N63" s="489"/>
      <c r="O63" s="489"/>
      <c r="P63" s="489"/>
      <c r="Q63" s="489"/>
      <c r="R63" s="490"/>
    </row>
    <row r="64" spans="2:20" s="335" customFormat="1" ht="22.5" customHeight="1" thickBot="1" x14ac:dyDescent="0.3">
      <c r="C64" s="496" t="s">
        <v>985</v>
      </c>
      <c r="D64" s="497">
        <v>0</v>
      </c>
      <c r="E64" s="498">
        <v>0</v>
      </c>
      <c r="F64" s="474"/>
      <c r="G64" s="474"/>
      <c r="H64" s="499" t="s">
        <v>382</v>
      </c>
      <c r="I64" s="500"/>
      <c r="J64" s="500"/>
      <c r="K64" s="500"/>
      <c r="L64" s="500"/>
      <c r="M64" s="500"/>
      <c r="N64" s="500"/>
      <c r="O64" s="500"/>
      <c r="P64" s="500"/>
      <c r="Q64" s="500"/>
      <c r="R64" s="501"/>
      <c r="S64" s="502"/>
      <c r="T64" s="502"/>
    </row>
  </sheetData>
  <mergeCells count="37">
    <mergeCell ref="P56:Q56"/>
    <mergeCell ref="B25:B28"/>
    <mergeCell ref="B41:B43"/>
    <mergeCell ref="B44:B47"/>
    <mergeCell ref="B48:B51"/>
    <mergeCell ref="B52:B55"/>
    <mergeCell ref="H61:N61"/>
    <mergeCell ref="H63:R63"/>
    <mergeCell ref="H64:R64"/>
    <mergeCell ref="O61:R61"/>
    <mergeCell ref="O58:R58"/>
    <mergeCell ref="O59:R59"/>
    <mergeCell ref="O60:R60"/>
    <mergeCell ref="H58:N58"/>
    <mergeCell ref="H59:N59"/>
    <mergeCell ref="H60:N60"/>
    <mergeCell ref="C1:S1"/>
    <mergeCell ref="N56:O56"/>
    <mergeCell ref="R56:S56"/>
    <mergeCell ref="C2:S2"/>
    <mergeCell ref="D56:E56"/>
    <mergeCell ref="F56:G56"/>
    <mergeCell ref="H56:I56"/>
    <mergeCell ref="J56:K56"/>
    <mergeCell ref="D4:E4"/>
    <mergeCell ref="F4:G4"/>
    <mergeCell ref="H4:I4"/>
    <mergeCell ref="J4:K4"/>
    <mergeCell ref="N4:O4"/>
    <mergeCell ref="L4:M4"/>
    <mergeCell ref="L56:M56"/>
    <mergeCell ref="P4:Q4"/>
    <mergeCell ref="B33:B36"/>
    <mergeCell ref="B37:B40"/>
    <mergeCell ref="B17:B20"/>
    <mergeCell ref="B21:B24"/>
    <mergeCell ref="B29:B32"/>
  </mergeCells>
  <phoneticPr fontId="7" type="noConversion"/>
  <pageMargins left="0.70866141732283472" right="0.70866141732283472" top="0.74803149606299213" bottom="0.74803149606299213" header="0" footer="0"/>
  <pageSetup paperSize="5" scale="74" orientation="landscape" horizontalDpi="4294967293" r:id="rId1"/>
  <rowBreaks count="1" manualBreakCount="1">
    <brk id="24" max="16383" man="1"/>
  </rowBreaks>
  <ignoredErrors>
    <ignoredError sqref="D56 F56 H56 J56 L56 N56 P56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615"/>
  <sheetViews>
    <sheetView topLeftCell="A453" zoomScale="71" zoomScaleNormal="71" workbookViewId="0">
      <selection activeCell="B434" sqref="B434:D479"/>
    </sheetView>
  </sheetViews>
  <sheetFormatPr baseColWidth="10" defaultRowHeight="15" x14ac:dyDescent="0.25"/>
  <cols>
    <col min="2" max="2" width="57.28515625" customWidth="1"/>
    <col min="6" max="6" width="18" customWidth="1"/>
  </cols>
  <sheetData>
    <row r="1" spans="1:11" x14ac:dyDescent="0.25">
      <c r="A1" s="349" t="s">
        <v>79</v>
      </c>
      <c r="B1" s="273"/>
    </row>
    <row r="2" spans="1:11" x14ac:dyDescent="0.25">
      <c r="A2" s="349" t="s">
        <v>80</v>
      </c>
      <c r="B2" s="273"/>
    </row>
    <row r="3" spans="1:11" x14ac:dyDescent="0.25">
      <c r="A3" s="349" t="s">
        <v>81</v>
      </c>
      <c r="B3" s="273"/>
    </row>
    <row r="4" spans="1:11" x14ac:dyDescent="0.25">
      <c r="A4" s="349" t="s">
        <v>82</v>
      </c>
      <c r="B4" s="273"/>
    </row>
    <row r="5" spans="1:11" x14ac:dyDescent="0.25">
      <c r="A5" s="349" t="s">
        <v>83</v>
      </c>
      <c r="B5" s="273"/>
    </row>
    <row r="6" spans="1:11" ht="15.75" thickBot="1" x14ac:dyDescent="0.3">
      <c r="A6" s="349">
        <v>2024</v>
      </c>
      <c r="B6" s="273"/>
    </row>
    <row r="7" spans="1:11" ht="15.75" thickBot="1" x14ac:dyDescent="0.3">
      <c r="A7" s="350" t="s">
        <v>84</v>
      </c>
      <c r="B7" s="63" t="s">
        <v>85</v>
      </c>
      <c r="C7" s="350" t="s">
        <v>86</v>
      </c>
      <c r="D7" s="63" t="s">
        <v>87</v>
      </c>
      <c r="E7" s="350" t="s">
        <v>88</v>
      </c>
      <c r="F7" s="63" t="s">
        <v>188</v>
      </c>
      <c r="G7" s="350" t="s">
        <v>89</v>
      </c>
      <c r="H7" s="63" t="s">
        <v>135</v>
      </c>
    </row>
    <row r="8" spans="1:11" ht="15.75" thickBot="1" x14ac:dyDescent="0.3">
      <c r="A8" s="351" t="s">
        <v>37</v>
      </c>
      <c r="B8" s="351" t="s">
        <v>90</v>
      </c>
      <c r="C8" s="351" t="s">
        <v>91</v>
      </c>
      <c r="D8" s="351" t="s">
        <v>10</v>
      </c>
      <c r="E8" s="351" t="s">
        <v>92</v>
      </c>
      <c r="F8" s="351" t="s">
        <v>10</v>
      </c>
      <c r="G8" s="351" t="s">
        <v>93</v>
      </c>
      <c r="H8" s="351" t="s">
        <v>10</v>
      </c>
      <c r="I8" s="351" t="s">
        <v>94</v>
      </c>
      <c r="J8" s="351" t="s">
        <v>10</v>
      </c>
      <c r="K8" s="65" t="s">
        <v>95</v>
      </c>
    </row>
    <row r="9" spans="1:11" ht="15.75" thickBot="1" x14ac:dyDescent="0.3">
      <c r="A9" s="63">
        <v>1</v>
      </c>
      <c r="B9" s="64" t="s">
        <v>96</v>
      </c>
      <c r="C9" s="63"/>
      <c r="D9" s="63"/>
      <c r="E9" s="63"/>
      <c r="F9" s="63"/>
      <c r="G9" s="63"/>
      <c r="H9" s="63"/>
      <c r="I9" s="63"/>
      <c r="J9" s="63"/>
      <c r="K9" s="63"/>
    </row>
    <row r="10" spans="1:11" ht="15.75" thickBot="1" x14ac:dyDescent="0.3">
      <c r="A10" s="63">
        <v>2</v>
      </c>
      <c r="B10" s="64" t="s">
        <v>987</v>
      </c>
      <c r="C10" s="63"/>
      <c r="D10" s="63"/>
      <c r="E10" s="63">
        <v>30</v>
      </c>
      <c r="F10" s="63">
        <v>100</v>
      </c>
      <c r="G10" s="63"/>
      <c r="H10" s="63"/>
      <c r="I10" s="63"/>
      <c r="J10" s="63"/>
      <c r="K10" s="63">
        <v>30</v>
      </c>
    </row>
    <row r="11" spans="1:11" ht="15.75" thickBot="1" x14ac:dyDescent="0.3">
      <c r="A11" s="63">
        <v>3</v>
      </c>
      <c r="B11" s="64" t="s">
        <v>988</v>
      </c>
      <c r="C11" s="63">
        <v>2</v>
      </c>
      <c r="D11" s="63">
        <v>6.5</v>
      </c>
      <c r="E11" s="63">
        <v>26</v>
      </c>
      <c r="F11" s="63">
        <v>83.9</v>
      </c>
      <c r="G11" s="63">
        <v>1</v>
      </c>
      <c r="H11" s="63">
        <v>3.2</v>
      </c>
      <c r="I11" s="63">
        <v>2</v>
      </c>
      <c r="J11" s="63">
        <v>6.5</v>
      </c>
      <c r="K11" s="63">
        <v>31</v>
      </c>
    </row>
    <row r="12" spans="1:11" ht="15.75" thickBot="1" x14ac:dyDescent="0.3">
      <c r="A12" s="63">
        <v>4</v>
      </c>
      <c r="B12" s="64" t="s">
        <v>97</v>
      </c>
      <c r="C12" s="63">
        <v>4</v>
      </c>
      <c r="D12" s="63">
        <v>12.9</v>
      </c>
      <c r="E12" s="63">
        <v>24</v>
      </c>
      <c r="F12" s="63">
        <v>77.400000000000006</v>
      </c>
      <c r="G12" s="63">
        <v>3</v>
      </c>
      <c r="H12" s="63">
        <v>9.6999999999999993</v>
      </c>
      <c r="I12" s="63"/>
      <c r="J12" s="63"/>
      <c r="K12" s="63">
        <v>31</v>
      </c>
    </row>
    <row r="13" spans="1:11" ht="15.75" thickBot="1" x14ac:dyDescent="0.3">
      <c r="A13" s="63">
        <v>5</v>
      </c>
      <c r="B13" s="64" t="s">
        <v>989</v>
      </c>
      <c r="C13" s="63">
        <v>1</v>
      </c>
      <c r="D13" s="63">
        <v>3.2</v>
      </c>
      <c r="E13" s="63">
        <v>18</v>
      </c>
      <c r="F13" s="63">
        <v>58.1</v>
      </c>
      <c r="G13" s="63">
        <v>8</v>
      </c>
      <c r="H13" s="63">
        <v>25.8</v>
      </c>
      <c r="I13" s="63">
        <v>4</v>
      </c>
      <c r="J13" s="63">
        <v>12.9</v>
      </c>
      <c r="K13" s="63">
        <v>31</v>
      </c>
    </row>
    <row r="14" spans="1:11" ht="15.75" thickBot="1" x14ac:dyDescent="0.3">
      <c r="A14" s="63">
        <v>6</v>
      </c>
      <c r="B14" s="64" t="s">
        <v>423</v>
      </c>
      <c r="C14" s="63"/>
      <c r="D14" s="63"/>
      <c r="E14" s="63"/>
      <c r="F14" s="63"/>
      <c r="G14" s="63">
        <v>25</v>
      </c>
      <c r="H14" s="63">
        <v>80.599999999999994</v>
      </c>
      <c r="I14" s="63">
        <v>6</v>
      </c>
      <c r="J14" s="63">
        <v>19.399999999999999</v>
      </c>
      <c r="K14" s="63">
        <v>31</v>
      </c>
    </row>
    <row r="15" spans="1:11" ht="15.75" thickBot="1" x14ac:dyDescent="0.3">
      <c r="A15" s="63">
        <v>7</v>
      </c>
      <c r="B15" s="64" t="s">
        <v>246</v>
      </c>
      <c r="C15" s="63"/>
      <c r="D15" s="63"/>
      <c r="E15" s="63">
        <v>9</v>
      </c>
      <c r="F15" s="63">
        <v>29</v>
      </c>
      <c r="G15" s="63">
        <v>12</v>
      </c>
      <c r="H15" s="63">
        <v>38.700000000000003</v>
      </c>
      <c r="I15" s="63">
        <v>10</v>
      </c>
      <c r="J15" s="63">
        <v>32.299999999999997</v>
      </c>
      <c r="K15" s="63">
        <v>31</v>
      </c>
    </row>
    <row r="16" spans="1:11" ht="15.75" thickBot="1" x14ac:dyDescent="0.3">
      <c r="A16" s="63">
        <v>8</v>
      </c>
      <c r="B16" s="64" t="s">
        <v>247</v>
      </c>
      <c r="C16" s="63"/>
      <c r="D16" s="63"/>
      <c r="E16" s="63">
        <v>1</v>
      </c>
      <c r="F16" s="63">
        <v>3.2</v>
      </c>
      <c r="G16" s="63">
        <v>9</v>
      </c>
      <c r="H16" s="63">
        <v>29</v>
      </c>
      <c r="I16" s="63">
        <v>21</v>
      </c>
      <c r="J16" s="63">
        <v>67.7</v>
      </c>
      <c r="K16" s="63">
        <v>31</v>
      </c>
    </row>
    <row r="17" spans="1:11" ht="15.75" thickBot="1" x14ac:dyDescent="0.3">
      <c r="A17" s="63">
        <v>9</v>
      </c>
      <c r="B17" s="64" t="s">
        <v>99</v>
      </c>
      <c r="C17" s="63">
        <v>9</v>
      </c>
      <c r="D17" s="63">
        <v>29</v>
      </c>
      <c r="E17" s="63">
        <v>18</v>
      </c>
      <c r="F17" s="63">
        <v>58.1</v>
      </c>
      <c r="G17" s="63">
        <v>4</v>
      </c>
      <c r="H17" s="63">
        <v>12.9</v>
      </c>
      <c r="I17" s="63"/>
      <c r="J17" s="63"/>
      <c r="K17" s="63">
        <v>31</v>
      </c>
    </row>
    <row r="18" spans="1:11" ht="15.75" thickBot="1" x14ac:dyDescent="0.3">
      <c r="A18" s="63">
        <v>10</v>
      </c>
      <c r="B18" s="64" t="s">
        <v>100</v>
      </c>
      <c r="C18" s="63">
        <v>14</v>
      </c>
      <c r="D18" s="63">
        <v>45.2</v>
      </c>
      <c r="E18" s="63">
        <v>11</v>
      </c>
      <c r="F18" s="63">
        <v>35.5</v>
      </c>
      <c r="G18" s="63">
        <v>3</v>
      </c>
      <c r="H18" s="63">
        <v>9.6999999999999993</v>
      </c>
      <c r="I18" s="63">
        <v>3</v>
      </c>
      <c r="J18" s="63">
        <v>9.6999999999999993</v>
      </c>
      <c r="K18" s="63">
        <v>31</v>
      </c>
    </row>
    <row r="19" spans="1:11" ht="15.75" thickBot="1" x14ac:dyDescent="0.3">
      <c r="A19" s="63">
        <v>11</v>
      </c>
      <c r="B19" s="64" t="s">
        <v>1</v>
      </c>
      <c r="C19" s="63">
        <v>2</v>
      </c>
      <c r="D19" s="63">
        <v>6.5</v>
      </c>
      <c r="E19" s="63">
        <v>26</v>
      </c>
      <c r="F19" s="63">
        <v>83.9</v>
      </c>
      <c r="G19" s="63">
        <v>3</v>
      </c>
      <c r="H19" s="63">
        <v>9.6999999999999993</v>
      </c>
      <c r="I19" s="63"/>
      <c r="J19" s="63"/>
      <c r="K19" s="63">
        <v>31</v>
      </c>
    </row>
    <row r="20" spans="1:11" ht="15.75" thickBot="1" x14ac:dyDescent="0.3">
      <c r="A20" s="63">
        <v>12</v>
      </c>
      <c r="B20" s="64" t="s">
        <v>424</v>
      </c>
      <c r="C20" s="63"/>
      <c r="D20" s="63"/>
      <c r="E20" s="63"/>
      <c r="F20" s="63"/>
      <c r="G20" s="63">
        <v>25</v>
      </c>
      <c r="H20" s="63">
        <v>80.599999999999994</v>
      </c>
      <c r="I20" s="63">
        <v>6</v>
      </c>
      <c r="J20" s="63">
        <v>19.399999999999999</v>
      </c>
      <c r="K20" s="63">
        <v>31</v>
      </c>
    </row>
    <row r="21" spans="1:11" s="133" customFormat="1" ht="15.75" thickBot="1" x14ac:dyDescent="0.3">
      <c r="A21" s="63">
        <v>13</v>
      </c>
      <c r="B21" s="64" t="s">
        <v>383</v>
      </c>
      <c r="C21" s="63"/>
      <c r="D21" s="63"/>
      <c r="E21" s="63">
        <v>6</v>
      </c>
      <c r="F21" s="63">
        <v>40</v>
      </c>
      <c r="G21" s="63">
        <v>6</v>
      </c>
      <c r="H21" s="63">
        <v>40</v>
      </c>
      <c r="I21" s="63">
        <v>3</v>
      </c>
      <c r="J21" s="63">
        <v>20</v>
      </c>
      <c r="K21" s="63">
        <v>15</v>
      </c>
    </row>
    <row r="22" spans="1:11" ht="15.75" thickBot="1" x14ac:dyDescent="0.3">
      <c r="A22" s="63">
        <v>14</v>
      </c>
      <c r="B22" s="64" t="s">
        <v>384</v>
      </c>
      <c r="C22" s="63"/>
      <c r="D22" s="63"/>
      <c r="E22" s="63">
        <v>9</v>
      </c>
      <c r="F22" s="63">
        <v>60</v>
      </c>
      <c r="G22" s="63">
        <v>6</v>
      </c>
      <c r="H22" s="63">
        <v>40</v>
      </c>
      <c r="I22" s="63"/>
      <c r="J22" s="63"/>
      <c r="K22" s="63">
        <v>15</v>
      </c>
    </row>
    <row r="23" spans="1:11" ht="15.75" thickBot="1" x14ac:dyDescent="0.3">
      <c r="A23" s="63">
        <v>15</v>
      </c>
      <c r="B23" s="64" t="s">
        <v>385</v>
      </c>
      <c r="C23" s="63"/>
      <c r="D23" s="63"/>
      <c r="E23" s="63"/>
      <c r="F23" s="63"/>
      <c r="G23" s="63">
        <v>9</v>
      </c>
      <c r="H23" s="63">
        <v>60</v>
      </c>
      <c r="I23" s="63">
        <v>6</v>
      </c>
      <c r="J23" s="63">
        <v>40</v>
      </c>
      <c r="K23" s="63">
        <v>15</v>
      </c>
    </row>
    <row r="24" spans="1:11" ht="15.75" thickBot="1" x14ac:dyDescent="0.3">
      <c r="A24" s="63">
        <v>16</v>
      </c>
      <c r="B24" s="64" t="s">
        <v>386</v>
      </c>
      <c r="C24" s="63"/>
      <c r="D24" s="63"/>
      <c r="E24" s="63"/>
      <c r="F24" s="63"/>
      <c r="G24" s="63">
        <v>7</v>
      </c>
      <c r="H24" s="63">
        <v>46.7</v>
      </c>
      <c r="I24" s="63">
        <v>8</v>
      </c>
      <c r="J24" s="63">
        <v>53.3</v>
      </c>
      <c r="K24" s="63">
        <v>15</v>
      </c>
    </row>
    <row r="25" spans="1:11" ht="15.75" thickBot="1" x14ac:dyDescent="0.3">
      <c r="A25" s="63">
        <v>17</v>
      </c>
      <c r="B25" s="64" t="s">
        <v>990</v>
      </c>
      <c r="C25" s="63"/>
      <c r="D25" s="63"/>
      <c r="E25" s="63">
        <v>14</v>
      </c>
      <c r="F25" s="63">
        <v>93.3</v>
      </c>
      <c r="G25" s="63">
        <v>1</v>
      </c>
      <c r="H25" s="63">
        <v>6.7</v>
      </c>
      <c r="I25" s="63"/>
      <c r="J25" s="63"/>
      <c r="K25" s="63">
        <v>15</v>
      </c>
    </row>
    <row r="26" spans="1:11" ht="15.75" thickBot="1" x14ac:dyDescent="0.3">
      <c r="A26" s="63">
        <v>18</v>
      </c>
      <c r="B26" s="64" t="s">
        <v>991</v>
      </c>
      <c r="C26" s="63">
        <v>1</v>
      </c>
      <c r="D26" s="63">
        <v>100</v>
      </c>
      <c r="E26" s="63"/>
      <c r="F26" s="63"/>
      <c r="G26" s="63"/>
      <c r="H26" s="63"/>
      <c r="I26" s="63"/>
      <c r="J26" s="63"/>
      <c r="K26" s="63">
        <v>1</v>
      </c>
    </row>
    <row r="27" spans="1:11" ht="15.75" thickBot="1" x14ac:dyDescent="0.3">
      <c r="A27" s="63">
        <v>19</v>
      </c>
      <c r="B27" s="64" t="s">
        <v>992</v>
      </c>
      <c r="C27" s="63"/>
      <c r="D27" s="63"/>
      <c r="E27" s="63">
        <v>1</v>
      </c>
      <c r="F27" s="63">
        <v>100</v>
      </c>
      <c r="G27" s="63"/>
      <c r="H27" s="63"/>
      <c r="I27" s="63"/>
      <c r="J27" s="63"/>
      <c r="K27" s="63">
        <v>1</v>
      </c>
    </row>
    <row r="28" spans="1:11" s="133" customFormat="1" ht="15.75" thickBot="1" x14ac:dyDescent="0.3">
      <c r="A28" s="63">
        <v>20</v>
      </c>
      <c r="B28" s="64" t="s">
        <v>993</v>
      </c>
      <c r="C28" s="63"/>
      <c r="D28" s="63"/>
      <c r="E28" s="63">
        <v>1</v>
      </c>
      <c r="F28" s="63">
        <v>100</v>
      </c>
      <c r="G28" s="63"/>
      <c r="H28" s="63"/>
      <c r="I28" s="63"/>
      <c r="J28" s="63"/>
      <c r="K28" s="63">
        <v>1</v>
      </c>
    </row>
    <row r="29" spans="1:11" ht="15.75" thickBot="1" x14ac:dyDescent="0.3">
      <c r="A29" s="63">
        <v>21</v>
      </c>
      <c r="B29" s="64" t="s">
        <v>994</v>
      </c>
      <c r="C29" s="63"/>
      <c r="D29" s="63"/>
      <c r="E29" s="63"/>
      <c r="F29" s="63"/>
      <c r="G29" s="63">
        <v>1</v>
      </c>
      <c r="H29" s="63">
        <v>100</v>
      </c>
      <c r="I29" s="63"/>
      <c r="J29" s="63"/>
      <c r="K29" s="63">
        <v>1</v>
      </c>
    </row>
    <row r="30" spans="1:11" ht="15.75" thickBot="1" x14ac:dyDescent="0.3">
      <c r="A30" s="63">
        <v>22</v>
      </c>
      <c r="B30" s="64" t="s">
        <v>995</v>
      </c>
      <c r="C30" s="63"/>
      <c r="D30" s="63"/>
      <c r="E30" s="63"/>
      <c r="F30" s="63"/>
      <c r="G30" s="63"/>
      <c r="H30" s="63"/>
      <c r="I30" s="63"/>
      <c r="J30" s="63"/>
      <c r="K30" s="63"/>
    </row>
    <row r="31" spans="1:11" ht="15.75" thickBot="1" x14ac:dyDescent="0.3">
      <c r="A31" s="63">
        <v>23</v>
      </c>
      <c r="B31" s="64" t="s">
        <v>388</v>
      </c>
      <c r="C31" s="63"/>
      <c r="D31" s="63"/>
      <c r="E31" s="63">
        <v>4</v>
      </c>
      <c r="F31" s="63">
        <v>26.7</v>
      </c>
      <c r="G31" s="63">
        <v>7</v>
      </c>
      <c r="H31" s="63">
        <v>46.7</v>
      </c>
      <c r="I31" s="63">
        <v>4</v>
      </c>
      <c r="J31" s="63">
        <v>26.7</v>
      </c>
      <c r="K31" s="63">
        <v>15</v>
      </c>
    </row>
    <row r="32" spans="1:11" ht="15.75" thickBot="1" x14ac:dyDescent="0.3">
      <c r="A32" s="63">
        <v>24</v>
      </c>
      <c r="B32" s="64" t="s">
        <v>1026</v>
      </c>
      <c r="C32" s="63"/>
      <c r="D32" s="63"/>
      <c r="E32" s="63">
        <v>2</v>
      </c>
      <c r="F32" s="63">
        <v>13.3</v>
      </c>
      <c r="G32" s="63">
        <v>11</v>
      </c>
      <c r="H32" s="63">
        <v>73.3</v>
      </c>
      <c r="I32" s="63">
        <v>2</v>
      </c>
      <c r="J32" s="63">
        <v>13.3</v>
      </c>
      <c r="K32" s="63">
        <v>15</v>
      </c>
    </row>
    <row r="33" spans="1:11" s="133" customFormat="1" ht="15.75" thickBot="1" x14ac:dyDescent="0.3">
      <c r="A33" s="63">
        <v>25</v>
      </c>
      <c r="B33" s="64" t="s">
        <v>389</v>
      </c>
      <c r="C33" s="63"/>
      <c r="D33" s="63"/>
      <c r="E33" s="63">
        <v>1</v>
      </c>
      <c r="F33" s="63">
        <v>6.7</v>
      </c>
      <c r="G33" s="63">
        <v>6</v>
      </c>
      <c r="H33" s="63">
        <v>40</v>
      </c>
      <c r="I33" s="63">
        <v>8</v>
      </c>
      <c r="J33" s="63">
        <v>53.3</v>
      </c>
      <c r="K33" s="63">
        <v>15</v>
      </c>
    </row>
    <row r="34" spans="1:11" ht="15.75" thickBot="1" x14ac:dyDescent="0.3">
      <c r="A34" s="63">
        <v>26</v>
      </c>
      <c r="B34" s="64" t="s">
        <v>390</v>
      </c>
      <c r="C34" s="63"/>
      <c r="D34" s="63"/>
      <c r="E34" s="63">
        <v>9</v>
      </c>
      <c r="F34" s="63">
        <v>60</v>
      </c>
      <c r="G34" s="63">
        <v>5</v>
      </c>
      <c r="H34" s="63">
        <v>33.299999999999997</v>
      </c>
      <c r="I34" s="63">
        <v>1</v>
      </c>
      <c r="J34" s="63">
        <v>6.7</v>
      </c>
      <c r="K34" s="63">
        <v>15</v>
      </c>
    </row>
    <row r="35" spans="1:11" ht="15.75" thickBot="1" x14ac:dyDescent="0.3">
      <c r="A35" s="63">
        <v>27</v>
      </c>
      <c r="B35" s="64" t="s">
        <v>103</v>
      </c>
      <c r="C35" s="63"/>
      <c r="D35" s="63"/>
      <c r="E35" s="63">
        <v>1</v>
      </c>
      <c r="F35" s="63">
        <v>3.2</v>
      </c>
      <c r="G35" s="63">
        <v>17</v>
      </c>
      <c r="H35" s="63">
        <v>54.8</v>
      </c>
      <c r="I35" s="63">
        <v>13</v>
      </c>
      <c r="J35" s="63">
        <v>41.9</v>
      </c>
      <c r="K35" s="63">
        <v>31</v>
      </c>
    </row>
    <row r="36" spans="1:11" ht="15.75" thickBot="1" x14ac:dyDescent="0.3">
      <c r="A36" s="311" t="s">
        <v>104</v>
      </c>
      <c r="B36" s="312"/>
      <c r="C36" s="63">
        <v>33</v>
      </c>
      <c r="D36" s="63">
        <v>6.5</v>
      </c>
      <c r="E36" s="63">
        <v>211</v>
      </c>
      <c r="F36" s="63">
        <v>41.4</v>
      </c>
      <c r="G36" s="63">
        <v>169</v>
      </c>
      <c r="H36" s="63">
        <v>33.1</v>
      </c>
      <c r="I36" s="63">
        <v>97</v>
      </c>
      <c r="J36" s="63">
        <v>19</v>
      </c>
      <c r="K36" s="63">
        <v>510</v>
      </c>
    </row>
    <row r="37" spans="1:11" x14ac:dyDescent="0.25">
      <c r="A37" s="156" t="s">
        <v>425</v>
      </c>
    </row>
    <row r="38" spans="1:11" x14ac:dyDescent="0.25">
      <c r="A38" s="273"/>
      <c r="B38" s="349" t="s">
        <v>79</v>
      </c>
      <c r="C38" s="273"/>
    </row>
    <row r="39" spans="1:11" x14ac:dyDescent="0.25">
      <c r="A39" s="273"/>
      <c r="B39" s="59"/>
      <c r="C39" s="273"/>
    </row>
    <row r="40" spans="1:11" x14ac:dyDescent="0.25">
      <c r="A40" s="273"/>
      <c r="B40" s="59"/>
      <c r="C40" s="273"/>
    </row>
    <row r="41" spans="1:11" x14ac:dyDescent="0.25">
      <c r="A41" s="273"/>
      <c r="B41" s="349" t="s">
        <v>80</v>
      </c>
      <c r="C41" s="273"/>
    </row>
    <row r="42" spans="1:11" x14ac:dyDescent="0.25">
      <c r="A42" s="273"/>
      <c r="B42" s="349" t="s">
        <v>81</v>
      </c>
      <c r="C42" s="273"/>
    </row>
    <row r="43" spans="1:11" x14ac:dyDescent="0.25">
      <c r="A43" s="273"/>
      <c r="B43" s="349" t="s">
        <v>82</v>
      </c>
      <c r="C43" s="273"/>
    </row>
    <row r="44" spans="1:11" x14ac:dyDescent="0.25">
      <c r="A44" s="273"/>
      <c r="B44" s="349" t="s">
        <v>83</v>
      </c>
      <c r="C44" s="273"/>
    </row>
    <row r="45" spans="1:11" ht="15.75" thickBot="1" x14ac:dyDescent="0.3">
      <c r="A45" s="273"/>
      <c r="B45" s="349">
        <v>2024</v>
      </c>
      <c r="C45" s="273"/>
    </row>
    <row r="46" spans="1:11" ht="15.75" thickBot="1" x14ac:dyDescent="0.3">
      <c r="A46" s="350" t="s">
        <v>84</v>
      </c>
      <c r="B46" s="63" t="s">
        <v>85</v>
      </c>
      <c r="C46" s="350" t="s">
        <v>86</v>
      </c>
      <c r="D46" s="63" t="s">
        <v>87</v>
      </c>
      <c r="E46" s="350" t="s">
        <v>88</v>
      </c>
      <c r="F46" s="63" t="s">
        <v>204</v>
      </c>
      <c r="G46" s="350" t="s">
        <v>89</v>
      </c>
      <c r="H46" s="63" t="s">
        <v>135</v>
      </c>
    </row>
    <row r="47" spans="1:11" ht="15.75" thickBot="1" x14ac:dyDescent="0.3">
      <c r="A47" s="351" t="s">
        <v>37</v>
      </c>
      <c r="B47" s="351" t="s">
        <v>90</v>
      </c>
      <c r="C47" s="351" t="s">
        <v>91</v>
      </c>
      <c r="D47" s="351" t="s">
        <v>10</v>
      </c>
      <c r="E47" s="351" t="s">
        <v>92</v>
      </c>
      <c r="F47" s="351" t="s">
        <v>10</v>
      </c>
      <c r="G47" s="351" t="s">
        <v>93</v>
      </c>
      <c r="H47" s="351" t="s">
        <v>10</v>
      </c>
      <c r="I47" s="351" t="s">
        <v>94</v>
      </c>
      <c r="J47" s="351" t="s">
        <v>10</v>
      </c>
      <c r="K47" s="65" t="s">
        <v>95</v>
      </c>
    </row>
    <row r="48" spans="1:11" ht="15.75" thickBot="1" x14ac:dyDescent="0.3">
      <c r="A48" s="63">
        <v>1</v>
      </c>
      <c r="B48" s="64" t="s">
        <v>96</v>
      </c>
      <c r="C48" s="63"/>
      <c r="D48" s="63"/>
      <c r="E48" s="63"/>
      <c r="F48" s="63"/>
      <c r="G48" s="63"/>
      <c r="H48" s="63"/>
      <c r="I48" s="63"/>
      <c r="J48" s="63"/>
      <c r="K48" s="63"/>
    </row>
    <row r="49" spans="1:11" ht="15.75" thickBot="1" x14ac:dyDescent="0.3">
      <c r="A49" s="63">
        <v>2</v>
      </c>
      <c r="B49" s="64" t="s">
        <v>987</v>
      </c>
      <c r="C49" s="63">
        <v>1</v>
      </c>
      <c r="D49" s="63">
        <v>3.4</v>
      </c>
      <c r="E49" s="63">
        <v>28</v>
      </c>
      <c r="F49" s="63">
        <v>96.6</v>
      </c>
      <c r="G49" s="63"/>
      <c r="H49" s="63"/>
      <c r="I49" s="63"/>
      <c r="J49" s="63"/>
      <c r="K49" s="63">
        <v>29</v>
      </c>
    </row>
    <row r="50" spans="1:11" ht="15.75" thickBot="1" x14ac:dyDescent="0.3">
      <c r="A50" s="63">
        <v>3</v>
      </c>
      <c r="B50" s="64" t="s">
        <v>988</v>
      </c>
      <c r="C50" s="63">
        <v>5</v>
      </c>
      <c r="D50" s="63">
        <v>17.2</v>
      </c>
      <c r="E50" s="63">
        <v>23</v>
      </c>
      <c r="F50" s="63">
        <v>79.3</v>
      </c>
      <c r="G50" s="63">
        <v>1</v>
      </c>
      <c r="H50" s="63">
        <v>3.4</v>
      </c>
      <c r="I50" s="63"/>
      <c r="J50" s="63"/>
      <c r="K50" s="63">
        <v>29</v>
      </c>
    </row>
    <row r="51" spans="1:11" ht="15.75" thickBot="1" x14ac:dyDescent="0.3">
      <c r="A51" s="63">
        <v>4</v>
      </c>
      <c r="B51" s="64" t="s">
        <v>97</v>
      </c>
      <c r="C51" s="63">
        <v>2</v>
      </c>
      <c r="D51" s="63">
        <v>6.9</v>
      </c>
      <c r="E51" s="63">
        <v>20</v>
      </c>
      <c r="F51" s="63">
        <v>69</v>
      </c>
      <c r="G51" s="63">
        <v>7</v>
      </c>
      <c r="H51" s="63">
        <v>24.1</v>
      </c>
      <c r="I51" s="63"/>
      <c r="J51" s="63"/>
      <c r="K51" s="63">
        <v>29</v>
      </c>
    </row>
    <row r="52" spans="1:11" ht="15.75" thickBot="1" x14ac:dyDescent="0.3">
      <c r="A52" s="63">
        <v>5</v>
      </c>
      <c r="B52" s="64" t="s">
        <v>989</v>
      </c>
      <c r="C52" s="63">
        <v>3</v>
      </c>
      <c r="D52" s="63">
        <v>10.3</v>
      </c>
      <c r="E52" s="63">
        <v>10</v>
      </c>
      <c r="F52" s="63">
        <v>34.5</v>
      </c>
      <c r="G52" s="63">
        <v>13</v>
      </c>
      <c r="H52" s="63">
        <v>44.8</v>
      </c>
      <c r="I52" s="63">
        <v>3</v>
      </c>
      <c r="J52" s="63">
        <v>10.3</v>
      </c>
      <c r="K52" s="63">
        <v>29</v>
      </c>
    </row>
    <row r="53" spans="1:11" ht="15.75" thickBot="1" x14ac:dyDescent="0.3">
      <c r="A53" s="63">
        <v>6</v>
      </c>
      <c r="B53" s="64" t="s">
        <v>423</v>
      </c>
      <c r="C53" s="63"/>
      <c r="D53" s="63"/>
      <c r="E53" s="63"/>
      <c r="F53" s="63"/>
      <c r="G53" s="63">
        <v>18</v>
      </c>
      <c r="H53" s="63">
        <v>62.1</v>
      </c>
      <c r="I53" s="63">
        <v>11</v>
      </c>
      <c r="J53" s="63">
        <v>37.9</v>
      </c>
      <c r="K53" s="63">
        <v>29</v>
      </c>
    </row>
    <row r="54" spans="1:11" ht="15.75" thickBot="1" x14ac:dyDescent="0.3">
      <c r="A54" s="63">
        <v>7</v>
      </c>
      <c r="B54" s="64" t="s">
        <v>246</v>
      </c>
      <c r="C54" s="63">
        <v>1</v>
      </c>
      <c r="D54" s="63">
        <v>3.4</v>
      </c>
      <c r="E54" s="63">
        <v>15</v>
      </c>
      <c r="F54" s="63">
        <v>51.7</v>
      </c>
      <c r="G54" s="63">
        <v>5</v>
      </c>
      <c r="H54" s="63">
        <v>17.2</v>
      </c>
      <c r="I54" s="63">
        <v>8</v>
      </c>
      <c r="J54" s="63">
        <v>27.6</v>
      </c>
      <c r="K54" s="63">
        <v>29</v>
      </c>
    </row>
    <row r="55" spans="1:11" ht="15.75" thickBot="1" x14ac:dyDescent="0.3">
      <c r="A55" s="63">
        <v>8</v>
      </c>
      <c r="B55" s="64" t="s">
        <v>247</v>
      </c>
      <c r="C55" s="63"/>
      <c r="D55" s="63"/>
      <c r="E55" s="63">
        <v>4</v>
      </c>
      <c r="F55" s="63">
        <v>13.8</v>
      </c>
      <c r="G55" s="63">
        <v>14</v>
      </c>
      <c r="H55" s="63">
        <v>48.3</v>
      </c>
      <c r="I55" s="63">
        <v>11</v>
      </c>
      <c r="J55" s="63">
        <v>37.9</v>
      </c>
      <c r="K55" s="63">
        <v>29</v>
      </c>
    </row>
    <row r="56" spans="1:11" ht="15.75" thickBot="1" x14ac:dyDescent="0.3">
      <c r="A56" s="63">
        <v>9</v>
      </c>
      <c r="B56" s="64" t="s">
        <v>99</v>
      </c>
      <c r="C56" s="63"/>
      <c r="D56" s="63"/>
      <c r="E56" s="63">
        <v>25</v>
      </c>
      <c r="F56" s="63">
        <v>86.2</v>
      </c>
      <c r="G56" s="63">
        <v>4</v>
      </c>
      <c r="H56" s="63">
        <v>13.8</v>
      </c>
      <c r="I56" s="63"/>
      <c r="J56" s="63"/>
      <c r="K56" s="63">
        <v>29</v>
      </c>
    </row>
    <row r="57" spans="1:11" ht="15.75" thickBot="1" x14ac:dyDescent="0.3">
      <c r="A57" s="63">
        <v>10</v>
      </c>
      <c r="B57" s="64" t="s">
        <v>100</v>
      </c>
      <c r="C57" s="63">
        <v>12</v>
      </c>
      <c r="D57" s="63">
        <v>41.4</v>
      </c>
      <c r="E57" s="63">
        <v>13</v>
      </c>
      <c r="F57" s="63">
        <v>44.8</v>
      </c>
      <c r="G57" s="63">
        <v>3</v>
      </c>
      <c r="H57" s="63">
        <v>10.3</v>
      </c>
      <c r="I57" s="63">
        <v>1</v>
      </c>
      <c r="J57" s="63">
        <v>3.4</v>
      </c>
      <c r="K57" s="63">
        <v>29</v>
      </c>
    </row>
    <row r="58" spans="1:11" ht="15.75" thickBot="1" x14ac:dyDescent="0.3">
      <c r="A58" s="63">
        <v>11</v>
      </c>
      <c r="B58" s="64" t="s">
        <v>1</v>
      </c>
      <c r="C58" s="63">
        <v>7</v>
      </c>
      <c r="D58" s="63">
        <v>24.1</v>
      </c>
      <c r="E58" s="63">
        <v>18</v>
      </c>
      <c r="F58" s="63">
        <v>62.1</v>
      </c>
      <c r="G58" s="63">
        <v>4</v>
      </c>
      <c r="H58" s="63">
        <v>13.8</v>
      </c>
      <c r="I58" s="63"/>
      <c r="J58" s="63"/>
      <c r="K58" s="63">
        <v>29</v>
      </c>
    </row>
    <row r="59" spans="1:11" ht="15.75" thickBot="1" x14ac:dyDescent="0.3">
      <c r="A59" s="63">
        <v>12</v>
      </c>
      <c r="B59" s="64" t="s">
        <v>424</v>
      </c>
      <c r="C59" s="63"/>
      <c r="D59" s="63"/>
      <c r="E59" s="63">
        <v>20</v>
      </c>
      <c r="F59" s="63">
        <v>69</v>
      </c>
      <c r="G59" s="63">
        <v>9</v>
      </c>
      <c r="H59" s="63">
        <v>31</v>
      </c>
      <c r="I59" s="63"/>
      <c r="J59" s="63"/>
      <c r="K59" s="63">
        <v>29</v>
      </c>
    </row>
    <row r="60" spans="1:11" ht="15.75" thickBot="1" x14ac:dyDescent="0.3">
      <c r="A60" s="63">
        <v>13</v>
      </c>
      <c r="B60" s="64" t="s">
        <v>991</v>
      </c>
      <c r="C60" s="63">
        <v>9</v>
      </c>
      <c r="D60" s="63">
        <v>50</v>
      </c>
      <c r="E60" s="63">
        <v>9</v>
      </c>
      <c r="F60" s="63">
        <v>50</v>
      </c>
      <c r="G60" s="63"/>
      <c r="H60" s="63"/>
      <c r="I60" s="63"/>
      <c r="J60" s="63"/>
      <c r="K60" s="63">
        <v>18</v>
      </c>
    </row>
    <row r="61" spans="1:11" ht="15.75" thickBot="1" x14ac:dyDescent="0.3">
      <c r="A61" s="63">
        <v>14</v>
      </c>
      <c r="B61" s="64" t="s">
        <v>992</v>
      </c>
      <c r="C61" s="63">
        <v>1</v>
      </c>
      <c r="D61" s="63">
        <v>5.6</v>
      </c>
      <c r="E61" s="63">
        <v>11</v>
      </c>
      <c r="F61" s="63">
        <v>61.1</v>
      </c>
      <c r="G61" s="63">
        <v>6</v>
      </c>
      <c r="H61" s="63">
        <v>33.299999999999997</v>
      </c>
      <c r="I61" s="63"/>
      <c r="J61" s="63"/>
      <c r="K61" s="63">
        <v>18</v>
      </c>
    </row>
    <row r="62" spans="1:11" ht="15.75" thickBot="1" x14ac:dyDescent="0.3">
      <c r="A62" s="63">
        <v>15</v>
      </c>
      <c r="B62" s="64" t="s">
        <v>993</v>
      </c>
      <c r="C62" s="63">
        <v>1</v>
      </c>
      <c r="D62" s="63">
        <v>5.6</v>
      </c>
      <c r="E62" s="63">
        <v>13</v>
      </c>
      <c r="F62" s="63">
        <v>72.2</v>
      </c>
      <c r="G62" s="63">
        <v>4</v>
      </c>
      <c r="H62" s="63">
        <v>22.2</v>
      </c>
      <c r="I62" s="63"/>
      <c r="J62" s="63"/>
      <c r="K62" s="63">
        <v>18</v>
      </c>
    </row>
    <row r="63" spans="1:11" s="133" customFormat="1" ht="15.75" thickBot="1" x14ac:dyDescent="0.3">
      <c r="A63" s="63">
        <v>16</v>
      </c>
      <c r="B63" s="64" t="s">
        <v>994</v>
      </c>
      <c r="C63" s="63">
        <v>5</v>
      </c>
      <c r="D63" s="63">
        <v>27.8</v>
      </c>
      <c r="E63" s="63">
        <v>8</v>
      </c>
      <c r="F63" s="63">
        <v>44.4</v>
      </c>
      <c r="G63" s="63">
        <v>3</v>
      </c>
      <c r="H63" s="63">
        <v>16.7</v>
      </c>
      <c r="I63" s="63">
        <v>2</v>
      </c>
      <c r="J63" s="63">
        <v>11.1</v>
      </c>
      <c r="K63" s="63">
        <v>18</v>
      </c>
    </row>
    <row r="64" spans="1:11" ht="15.75" thickBot="1" x14ac:dyDescent="0.3">
      <c r="A64" s="63">
        <v>17</v>
      </c>
      <c r="B64" s="64" t="s">
        <v>395</v>
      </c>
      <c r="C64" s="63"/>
      <c r="D64" s="63"/>
      <c r="E64" s="63">
        <v>6</v>
      </c>
      <c r="F64" s="63">
        <v>54.5</v>
      </c>
      <c r="G64" s="63">
        <v>5</v>
      </c>
      <c r="H64" s="63">
        <v>45.5</v>
      </c>
      <c r="I64" s="63"/>
      <c r="J64" s="63"/>
      <c r="K64" s="63">
        <v>11</v>
      </c>
    </row>
    <row r="65" spans="1:11" ht="15.75" thickBot="1" x14ac:dyDescent="0.3">
      <c r="A65" s="63">
        <v>18</v>
      </c>
      <c r="B65" s="64" t="s">
        <v>996</v>
      </c>
      <c r="C65" s="63"/>
      <c r="D65" s="63"/>
      <c r="E65" s="63">
        <v>11</v>
      </c>
      <c r="F65" s="63">
        <v>100</v>
      </c>
      <c r="G65" s="63"/>
      <c r="H65" s="63"/>
      <c r="I65" s="63"/>
      <c r="J65" s="63"/>
      <c r="K65" s="63">
        <v>11</v>
      </c>
    </row>
    <row r="66" spans="1:11" ht="15.75" thickBot="1" x14ac:dyDescent="0.3">
      <c r="A66" s="63">
        <v>19</v>
      </c>
      <c r="B66" s="64" t="s">
        <v>997</v>
      </c>
      <c r="C66" s="63"/>
      <c r="D66" s="63"/>
      <c r="E66" s="63">
        <v>7</v>
      </c>
      <c r="F66" s="63">
        <v>63.6</v>
      </c>
      <c r="G66" s="63">
        <v>4</v>
      </c>
      <c r="H66" s="63">
        <v>36.4</v>
      </c>
      <c r="I66" s="63"/>
      <c r="J66" s="63"/>
      <c r="K66" s="63">
        <v>11</v>
      </c>
    </row>
    <row r="67" spans="1:11" s="133" customFormat="1" ht="15.75" thickBot="1" x14ac:dyDescent="0.3">
      <c r="A67" s="63">
        <v>20</v>
      </c>
      <c r="B67" s="64" t="s">
        <v>998</v>
      </c>
      <c r="C67" s="63"/>
      <c r="D67" s="63"/>
      <c r="E67" s="63">
        <v>9</v>
      </c>
      <c r="F67" s="63">
        <v>81.8</v>
      </c>
      <c r="G67" s="63">
        <v>2</v>
      </c>
      <c r="H67" s="63">
        <v>18.2</v>
      </c>
      <c r="I67" s="63"/>
      <c r="J67" s="63"/>
      <c r="K67" s="63">
        <v>11</v>
      </c>
    </row>
    <row r="68" spans="1:11" ht="15.75" thickBot="1" x14ac:dyDescent="0.3">
      <c r="A68" s="63">
        <v>21</v>
      </c>
      <c r="B68" s="64" t="s">
        <v>103</v>
      </c>
      <c r="C68" s="63"/>
      <c r="D68" s="63"/>
      <c r="E68" s="63">
        <v>3</v>
      </c>
      <c r="F68" s="63">
        <v>10.3</v>
      </c>
      <c r="G68" s="63">
        <v>11</v>
      </c>
      <c r="H68" s="63">
        <v>37.9</v>
      </c>
      <c r="I68" s="63">
        <v>15</v>
      </c>
      <c r="J68" s="63">
        <v>51.7</v>
      </c>
      <c r="K68" s="63">
        <v>29</v>
      </c>
    </row>
    <row r="69" spans="1:11" ht="15.75" thickBot="1" x14ac:dyDescent="0.3">
      <c r="A69" s="311" t="s">
        <v>104</v>
      </c>
      <c r="B69" s="312"/>
      <c r="C69" s="63">
        <v>47</v>
      </c>
      <c r="D69" s="63">
        <v>10.1</v>
      </c>
      <c r="E69" s="63">
        <v>253</v>
      </c>
      <c r="F69" s="63">
        <v>54.5</v>
      </c>
      <c r="G69" s="63">
        <v>113</v>
      </c>
      <c r="H69" s="63">
        <v>24.4</v>
      </c>
      <c r="I69" s="63">
        <v>51</v>
      </c>
      <c r="J69" s="63">
        <v>11</v>
      </c>
      <c r="K69" s="63">
        <v>464</v>
      </c>
    </row>
    <row r="70" spans="1:11" x14ac:dyDescent="0.25">
      <c r="A70" s="156" t="s">
        <v>425</v>
      </c>
    </row>
    <row r="71" spans="1:11" x14ac:dyDescent="0.25">
      <c r="A71" s="273"/>
      <c r="B71" s="349" t="s">
        <v>79</v>
      </c>
      <c r="C71" s="273"/>
    </row>
    <row r="72" spans="1:11" x14ac:dyDescent="0.25">
      <c r="A72" s="273"/>
      <c r="B72" s="59"/>
      <c r="C72" s="273"/>
    </row>
    <row r="73" spans="1:11" x14ac:dyDescent="0.25">
      <c r="A73" s="273"/>
      <c r="B73" s="59"/>
      <c r="C73" s="273"/>
    </row>
    <row r="74" spans="1:11" x14ac:dyDescent="0.25">
      <c r="A74" s="273"/>
      <c r="B74" s="349" t="s">
        <v>80</v>
      </c>
      <c r="C74" s="273"/>
    </row>
    <row r="75" spans="1:11" x14ac:dyDescent="0.25">
      <c r="A75" s="273"/>
      <c r="B75" s="349" t="s">
        <v>81</v>
      </c>
      <c r="C75" s="273"/>
    </row>
    <row r="76" spans="1:11" x14ac:dyDescent="0.25">
      <c r="A76" s="273"/>
      <c r="B76" s="349" t="s">
        <v>82</v>
      </c>
      <c r="C76" s="273"/>
    </row>
    <row r="77" spans="1:11" x14ac:dyDescent="0.25">
      <c r="A77" s="273"/>
      <c r="B77" s="349" t="s">
        <v>83</v>
      </c>
      <c r="C77" s="273"/>
    </row>
    <row r="78" spans="1:11" ht="15.75" thickBot="1" x14ac:dyDescent="0.3">
      <c r="A78" s="273"/>
      <c r="B78" s="349">
        <v>2024</v>
      </c>
      <c r="C78" s="273"/>
    </row>
    <row r="79" spans="1:11" ht="15.75" thickBot="1" x14ac:dyDescent="0.3">
      <c r="A79" s="350" t="s">
        <v>84</v>
      </c>
      <c r="B79" s="63" t="s">
        <v>85</v>
      </c>
      <c r="C79" s="350" t="s">
        <v>86</v>
      </c>
      <c r="D79" s="63" t="s">
        <v>87</v>
      </c>
      <c r="E79" s="350" t="s">
        <v>88</v>
      </c>
      <c r="F79" s="63" t="s">
        <v>218</v>
      </c>
      <c r="G79" s="350" t="s">
        <v>89</v>
      </c>
      <c r="H79" s="63" t="s">
        <v>135</v>
      </c>
    </row>
    <row r="80" spans="1:11" ht="15.75" thickBot="1" x14ac:dyDescent="0.3">
      <c r="A80" s="351" t="s">
        <v>37</v>
      </c>
      <c r="B80" s="351" t="s">
        <v>90</v>
      </c>
      <c r="C80" s="351" t="s">
        <v>91</v>
      </c>
      <c r="D80" s="351" t="s">
        <v>10</v>
      </c>
      <c r="E80" s="351" t="s">
        <v>92</v>
      </c>
      <c r="F80" s="351" t="s">
        <v>10</v>
      </c>
      <c r="G80" s="351" t="s">
        <v>93</v>
      </c>
      <c r="H80" s="351" t="s">
        <v>10</v>
      </c>
      <c r="I80" s="351" t="s">
        <v>94</v>
      </c>
      <c r="J80" s="351" t="s">
        <v>10</v>
      </c>
      <c r="K80" s="65" t="s">
        <v>95</v>
      </c>
    </row>
    <row r="81" spans="1:11" ht="15.75" thickBot="1" x14ac:dyDescent="0.3">
      <c r="A81" s="63">
        <v>1</v>
      </c>
      <c r="B81" s="64" t="s">
        <v>96</v>
      </c>
      <c r="C81" s="63"/>
      <c r="D81" s="63"/>
      <c r="E81" s="63"/>
      <c r="F81" s="63"/>
      <c r="G81" s="63"/>
      <c r="H81" s="63"/>
      <c r="I81" s="63"/>
      <c r="J81" s="63"/>
      <c r="K81" s="63"/>
    </row>
    <row r="82" spans="1:11" ht="15.75" thickBot="1" x14ac:dyDescent="0.3">
      <c r="A82" s="63">
        <v>2</v>
      </c>
      <c r="B82" s="64" t="s">
        <v>987</v>
      </c>
      <c r="C82" s="63">
        <v>2</v>
      </c>
      <c r="D82" s="63">
        <v>6.5</v>
      </c>
      <c r="E82" s="63">
        <v>27</v>
      </c>
      <c r="F82" s="63">
        <v>87.1</v>
      </c>
      <c r="G82" s="63">
        <v>2</v>
      </c>
      <c r="H82" s="63">
        <v>6.5</v>
      </c>
      <c r="I82" s="63"/>
      <c r="J82" s="63"/>
      <c r="K82" s="63">
        <v>31</v>
      </c>
    </row>
    <row r="83" spans="1:11" ht="15.75" thickBot="1" x14ac:dyDescent="0.3">
      <c r="A83" s="63">
        <v>3</v>
      </c>
      <c r="B83" s="64" t="s">
        <v>988</v>
      </c>
      <c r="C83" s="63">
        <v>1</v>
      </c>
      <c r="D83" s="63">
        <v>3.2</v>
      </c>
      <c r="E83" s="63">
        <v>27</v>
      </c>
      <c r="F83" s="63">
        <v>87.1</v>
      </c>
      <c r="G83" s="63">
        <v>2</v>
      </c>
      <c r="H83" s="63">
        <v>6.5</v>
      </c>
      <c r="I83" s="63">
        <v>1</v>
      </c>
      <c r="J83" s="63">
        <v>3.2</v>
      </c>
      <c r="K83" s="63">
        <v>31</v>
      </c>
    </row>
    <row r="84" spans="1:11" ht="15.75" thickBot="1" x14ac:dyDescent="0.3">
      <c r="A84" s="63">
        <v>4</v>
      </c>
      <c r="B84" s="64" t="s">
        <v>97</v>
      </c>
      <c r="C84" s="63">
        <v>2</v>
      </c>
      <c r="D84" s="63">
        <v>6.5</v>
      </c>
      <c r="E84" s="63">
        <v>26</v>
      </c>
      <c r="F84" s="63">
        <v>83.9</v>
      </c>
      <c r="G84" s="63">
        <v>3</v>
      </c>
      <c r="H84" s="63">
        <v>9.6999999999999993</v>
      </c>
      <c r="I84" s="63"/>
      <c r="J84" s="63"/>
      <c r="K84" s="63">
        <v>31</v>
      </c>
    </row>
    <row r="85" spans="1:11" ht="15.75" thickBot="1" x14ac:dyDescent="0.3">
      <c r="A85" s="63">
        <v>5</v>
      </c>
      <c r="B85" s="64" t="s">
        <v>989</v>
      </c>
      <c r="C85" s="63">
        <v>2</v>
      </c>
      <c r="D85" s="63">
        <v>6.5</v>
      </c>
      <c r="E85" s="63">
        <v>17</v>
      </c>
      <c r="F85" s="63">
        <v>54.8</v>
      </c>
      <c r="G85" s="63">
        <v>9</v>
      </c>
      <c r="H85" s="63">
        <v>29</v>
      </c>
      <c r="I85" s="63">
        <v>3</v>
      </c>
      <c r="J85" s="63">
        <v>9.6999999999999993</v>
      </c>
      <c r="K85" s="63">
        <v>31</v>
      </c>
    </row>
    <row r="86" spans="1:11" ht="15.75" thickBot="1" x14ac:dyDescent="0.3">
      <c r="A86" s="63">
        <v>6</v>
      </c>
      <c r="B86" s="64" t="s">
        <v>423</v>
      </c>
      <c r="C86" s="63"/>
      <c r="D86" s="63"/>
      <c r="E86" s="63"/>
      <c r="F86" s="63"/>
      <c r="G86" s="63">
        <v>21</v>
      </c>
      <c r="H86" s="63">
        <v>67.7</v>
      </c>
      <c r="I86" s="63">
        <v>10</v>
      </c>
      <c r="J86" s="63">
        <v>32.299999999999997</v>
      </c>
      <c r="K86" s="63">
        <v>31</v>
      </c>
    </row>
    <row r="87" spans="1:11" ht="15.75" thickBot="1" x14ac:dyDescent="0.3">
      <c r="A87" s="63">
        <v>7</v>
      </c>
      <c r="B87" s="64" t="s">
        <v>246</v>
      </c>
      <c r="C87" s="63">
        <v>1</v>
      </c>
      <c r="D87" s="63">
        <v>3.2</v>
      </c>
      <c r="E87" s="63">
        <v>9</v>
      </c>
      <c r="F87" s="63">
        <v>29</v>
      </c>
      <c r="G87" s="63">
        <v>1</v>
      </c>
      <c r="H87" s="63">
        <v>3.2</v>
      </c>
      <c r="I87" s="63">
        <v>20</v>
      </c>
      <c r="J87" s="63">
        <v>64.5</v>
      </c>
      <c r="K87" s="63">
        <v>31</v>
      </c>
    </row>
    <row r="88" spans="1:11" ht="15.75" thickBot="1" x14ac:dyDescent="0.3">
      <c r="A88" s="63">
        <v>8</v>
      </c>
      <c r="B88" s="64" t="s">
        <v>247</v>
      </c>
      <c r="C88" s="63"/>
      <c r="D88" s="63"/>
      <c r="E88" s="63">
        <v>1</v>
      </c>
      <c r="F88" s="63">
        <v>3.2</v>
      </c>
      <c r="G88" s="63">
        <v>11</v>
      </c>
      <c r="H88" s="63">
        <v>35.5</v>
      </c>
      <c r="I88" s="63">
        <v>19</v>
      </c>
      <c r="J88" s="63">
        <v>61.3</v>
      </c>
      <c r="K88" s="63">
        <v>31</v>
      </c>
    </row>
    <row r="89" spans="1:11" ht="15.75" thickBot="1" x14ac:dyDescent="0.3">
      <c r="A89" s="63">
        <v>9</v>
      </c>
      <c r="B89" s="64" t="s">
        <v>99</v>
      </c>
      <c r="C89" s="63">
        <v>15</v>
      </c>
      <c r="D89" s="63">
        <v>48.4</v>
      </c>
      <c r="E89" s="63">
        <v>11</v>
      </c>
      <c r="F89" s="63">
        <v>35.5</v>
      </c>
      <c r="G89" s="63">
        <v>5</v>
      </c>
      <c r="H89" s="63">
        <v>16.100000000000001</v>
      </c>
      <c r="I89" s="63"/>
      <c r="J89" s="63"/>
      <c r="K89" s="63">
        <v>31</v>
      </c>
    </row>
    <row r="90" spans="1:11" ht="15.75" thickBot="1" x14ac:dyDescent="0.3">
      <c r="A90" s="63">
        <v>10</v>
      </c>
      <c r="B90" s="64" t="s">
        <v>100</v>
      </c>
      <c r="C90" s="63">
        <v>14</v>
      </c>
      <c r="D90" s="63">
        <v>45.2</v>
      </c>
      <c r="E90" s="63">
        <v>13</v>
      </c>
      <c r="F90" s="63">
        <v>41.9</v>
      </c>
      <c r="G90" s="63">
        <v>2</v>
      </c>
      <c r="H90" s="63">
        <v>6.5</v>
      </c>
      <c r="I90" s="63">
        <v>2</v>
      </c>
      <c r="J90" s="63">
        <v>6.5</v>
      </c>
      <c r="K90" s="63">
        <v>31</v>
      </c>
    </row>
    <row r="91" spans="1:11" ht="15.75" thickBot="1" x14ac:dyDescent="0.3">
      <c r="A91" s="63">
        <v>11</v>
      </c>
      <c r="B91" s="64" t="s">
        <v>1</v>
      </c>
      <c r="C91" s="63">
        <v>10</v>
      </c>
      <c r="D91" s="63">
        <v>32.299999999999997</v>
      </c>
      <c r="E91" s="63">
        <v>17</v>
      </c>
      <c r="F91" s="63">
        <v>54.8</v>
      </c>
      <c r="G91" s="63">
        <v>4</v>
      </c>
      <c r="H91" s="63">
        <v>12.9</v>
      </c>
      <c r="I91" s="63"/>
      <c r="J91" s="63"/>
      <c r="K91" s="63">
        <v>31</v>
      </c>
    </row>
    <row r="92" spans="1:11" ht="15.75" thickBot="1" x14ac:dyDescent="0.3">
      <c r="A92" s="63">
        <v>12</v>
      </c>
      <c r="B92" s="64" t="s">
        <v>424</v>
      </c>
      <c r="C92" s="63">
        <v>2</v>
      </c>
      <c r="D92" s="63">
        <v>6.5</v>
      </c>
      <c r="E92" s="63">
        <v>20</v>
      </c>
      <c r="F92" s="63">
        <v>64.5</v>
      </c>
      <c r="G92" s="63">
        <v>8</v>
      </c>
      <c r="H92" s="63">
        <v>25.8</v>
      </c>
      <c r="I92" s="63">
        <v>1</v>
      </c>
      <c r="J92" s="63">
        <v>3.2</v>
      </c>
      <c r="K92" s="63">
        <v>31</v>
      </c>
    </row>
    <row r="93" spans="1:11" ht="15.75" thickBot="1" x14ac:dyDescent="0.3">
      <c r="A93" s="63">
        <v>13</v>
      </c>
      <c r="B93" s="64" t="s">
        <v>993</v>
      </c>
      <c r="C93" s="63"/>
      <c r="D93" s="63"/>
      <c r="E93" s="63"/>
      <c r="F93" s="63"/>
      <c r="G93" s="63"/>
      <c r="H93" s="63"/>
      <c r="I93" s="63"/>
      <c r="J93" s="63"/>
      <c r="K93" s="63"/>
    </row>
    <row r="94" spans="1:11" ht="15.75" thickBot="1" x14ac:dyDescent="0.3">
      <c r="A94" s="63">
        <v>14</v>
      </c>
      <c r="B94" s="64" t="s">
        <v>994</v>
      </c>
      <c r="C94" s="63"/>
      <c r="D94" s="63"/>
      <c r="E94" s="63"/>
      <c r="F94" s="63"/>
      <c r="G94" s="63"/>
      <c r="H94" s="63"/>
      <c r="I94" s="63"/>
      <c r="J94" s="63"/>
      <c r="K94" s="63"/>
    </row>
    <row r="95" spans="1:11" ht="15.75" thickBot="1" x14ac:dyDescent="0.3">
      <c r="A95" s="63">
        <v>15</v>
      </c>
      <c r="B95" s="64" t="s">
        <v>1027</v>
      </c>
      <c r="C95" s="63"/>
      <c r="D95" s="63"/>
      <c r="E95" s="63"/>
      <c r="F95" s="63"/>
      <c r="G95" s="63"/>
      <c r="H95" s="63"/>
      <c r="I95" s="63"/>
      <c r="J95" s="63"/>
      <c r="K95" s="63"/>
    </row>
    <row r="96" spans="1:11" ht="15.75" thickBot="1" x14ac:dyDescent="0.3">
      <c r="A96" s="63">
        <v>16</v>
      </c>
      <c r="B96" s="64" t="s">
        <v>999</v>
      </c>
      <c r="C96" s="63"/>
      <c r="D96" s="63"/>
      <c r="E96" s="63"/>
      <c r="F96" s="63"/>
      <c r="G96" s="63"/>
      <c r="H96" s="63"/>
      <c r="I96" s="63"/>
      <c r="J96" s="63"/>
      <c r="K96" s="63"/>
    </row>
    <row r="97" spans="1:11" s="133" customFormat="1" ht="15.75" thickBot="1" x14ac:dyDescent="0.3">
      <c r="A97" s="63">
        <v>17</v>
      </c>
      <c r="B97" s="64" t="s">
        <v>392</v>
      </c>
      <c r="C97" s="63"/>
      <c r="D97" s="63"/>
      <c r="E97" s="63"/>
      <c r="F97" s="63"/>
      <c r="G97" s="63"/>
      <c r="H97" s="63"/>
      <c r="I97" s="63"/>
      <c r="J97" s="63"/>
      <c r="K97" s="63"/>
    </row>
    <row r="98" spans="1:11" ht="15.75" thickBot="1" x14ac:dyDescent="0.3">
      <c r="A98" s="63">
        <v>18</v>
      </c>
      <c r="B98" s="64" t="s">
        <v>1000</v>
      </c>
      <c r="C98" s="63"/>
      <c r="D98" s="63"/>
      <c r="E98" s="63"/>
      <c r="F98" s="63"/>
      <c r="G98" s="63"/>
      <c r="H98" s="63"/>
      <c r="I98" s="63"/>
      <c r="J98" s="63"/>
      <c r="K98" s="63"/>
    </row>
    <row r="99" spans="1:11" ht="15.75" thickBot="1" x14ac:dyDescent="0.3">
      <c r="A99" s="63">
        <v>19</v>
      </c>
      <c r="B99" s="64" t="s">
        <v>242</v>
      </c>
      <c r="C99" s="63"/>
      <c r="D99" s="63"/>
      <c r="E99" s="63"/>
      <c r="F99" s="63"/>
      <c r="G99" s="63"/>
      <c r="H99" s="63"/>
      <c r="I99" s="63"/>
      <c r="J99" s="63"/>
      <c r="K99" s="63"/>
    </row>
    <row r="100" spans="1:11" ht="15.75" thickBot="1" x14ac:dyDescent="0.3">
      <c r="A100" s="63">
        <v>20</v>
      </c>
      <c r="B100" s="64" t="s">
        <v>1001</v>
      </c>
      <c r="C100" s="63"/>
      <c r="D100" s="63"/>
      <c r="E100" s="63"/>
      <c r="F100" s="63"/>
      <c r="G100" s="63"/>
      <c r="H100" s="63"/>
      <c r="I100" s="63"/>
      <c r="J100" s="63"/>
      <c r="K100" s="63"/>
    </row>
    <row r="101" spans="1:11" ht="15.75" thickBot="1" x14ac:dyDescent="0.3">
      <c r="A101" s="63">
        <v>21</v>
      </c>
      <c r="B101" s="64" t="s">
        <v>240</v>
      </c>
      <c r="C101" s="63">
        <v>5</v>
      </c>
      <c r="D101" s="63">
        <v>16.100000000000001</v>
      </c>
      <c r="E101" s="63">
        <v>10</v>
      </c>
      <c r="F101" s="63">
        <v>32.299999999999997</v>
      </c>
      <c r="G101" s="63">
        <v>11</v>
      </c>
      <c r="H101" s="63">
        <v>35.5</v>
      </c>
      <c r="I101" s="63">
        <v>5</v>
      </c>
      <c r="J101" s="63">
        <v>16.100000000000001</v>
      </c>
      <c r="K101" s="63">
        <v>31</v>
      </c>
    </row>
    <row r="102" spans="1:11" s="133" customFormat="1" ht="15.75" thickBot="1" x14ac:dyDescent="0.3">
      <c r="A102" s="63">
        <v>22</v>
      </c>
      <c r="B102" s="64" t="s">
        <v>235</v>
      </c>
      <c r="C102" s="63">
        <v>10</v>
      </c>
      <c r="D102" s="63">
        <v>32.299999999999997</v>
      </c>
      <c r="E102" s="63">
        <v>5</v>
      </c>
      <c r="F102" s="63">
        <v>16.100000000000001</v>
      </c>
      <c r="G102" s="63">
        <v>15</v>
      </c>
      <c r="H102" s="63">
        <v>48.4</v>
      </c>
      <c r="I102" s="63">
        <v>1</v>
      </c>
      <c r="J102" s="63">
        <v>3.2</v>
      </c>
      <c r="K102" s="63">
        <v>31</v>
      </c>
    </row>
    <row r="103" spans="1:11" ht="15.75" thickBot="1" x14ac:dyDescent="0.3">
      <c r="A103" s="63">
        <v>23</v>
      </c>
      <c r="B103" s="64" t="s">
        <v>1002</v>
      </c>
      <c r="C103" s="63">
        <v>1</v>
      </c>
      <c r="D103" s="63">
        <v>3.2</v>
      </c>
      <c r="E103" s="63">
        <v>13</v>
      </c>
      <c r="F103" s="63">
        <v>41.9</v>
      </c>
      <c r="G103" s="63">
        <v>12</v>
      </c>
      <c r="H103" s="63">
        <v>38.700000000000003</v>
      </c>
      <c r="I103" s="63">
        <v>5</v>
      </c>
      <c r="J103" s="63">
        <v>16.100000000000001</v>
      </c>
      <c r="K103" s="63">
        <v>31</v>
      </c>
    </row>
    <row r="104" spans="1:11" ht="15.75" thickBot="1" x14ac:dyDescent="0.3">
      <c r="A104" s="63">
        <v>24</v>
      </c>
      <c r="B104" s="64" t="s">
        <v>241</v>
      </c>
      <c r="C104" s="63"/>
      <c r="D104" s="63"/>
      <c r="E104" s="63">
        <v>11</v>
      </c>
      <c r="F104" s="63">
        <v>35.5</v>
      </c>
      <c r="G104" s="63">
        <v>16</v>
      </c>
      <c r="H104" s="63">
        <v>51.6</v>
      </c>
      <c r="I104" s="63">
        <v>4</v>
      </c>
      <c r="J104" s="63">
        <v>12.9</v>
      </c>
      <c r="K104" s="63">
        <v>31</v>
      </c>
    </row>
    <row r="105" spans="1:11" ht="15.75" thickBot="1" x14ac:dyDescent="0.3">
      <c r="A105" s="63">
        <v>25</v>
      </c>
      <c r="B105" s="64" t="s">
        <v>1003</v>
      </c>
      <c r="C105" s="63"/>
      <c r="D105" s="63"/>
      <c r="E105" s="63"/>
      <c r="F105" s="63"/>
      <c r="G105" s="63"/>
      <c r="H105" s="63"/>
      <c r="I105" s="63"/>
      <c r="J105" s="63"/>
      <c r="K105" s="63"/>
    </row>
    <row r="106" spans="1:11" ht="15.75" thickBot="1" x14ac:dyDescent="0.3">
      <c r="A106" s="63">
        <v>26</v>
      </c>
      <c r="B106" s="64" t="s">
        <v>1004</v>
      </c>
      <c r="C106" s="63"/>
      <c r="D106" s="63"/>
      <c r="E106" s="63"/>
      <c r="F106" s="63"/>
      <c r="G106" s="63"/>
      <c r="H106" s="63"/>
      <c r="I106" s="63"/>
      <c r="J106" s="63"/>
      <c r="K106" s="63"/>
    </row>
    <row r="107" spans="1:11" ht="15.75" thickBot="1" x14ac:dyDescent="0.3">
      <c r="A107" s="63">
        <v>27</v>
      </c>
      <c r="B107" s="64" t="s">
        <v>1005</v>
      </c>
      <c r="C107" s="63"/>
      <c r="D107" s="63"/>
      <c r="E107" s="63"/>
      <c r="F107" s="63"/>
      <c r="G107" s="63"/>
      <c r="H107" s="63"/>
      <c r="I107" s="63"/>
      <c r="J107" s="63"/>
      <c r="K107" s="63"/>
    </row>
    <row r="108" spans="1:11" ht="15.75" thickBot="1" x14ac:dyDescent="0.3">
      <c r="A108" s="63">
        <v>28</v>
      </c>
      <c r="B108" s="64" t="s">
        <v>1006</v>
      </c>
      <c r="C108" s="63"/>
      <c r="D108" s="63"/>
      <c r="E108" s="63"/>
      <c r="F108" s="63"/>
      <c r="G108" s="63"/>
      <c r="H108" s="63"/>
      <c r="I108" s="63"/>
      <c r="J108" s="63"/>
      <c r="K108" s="63"/>
    </row>
    <row r="109" spans="1:11" ht="15.75" thickBot="1" x14ac:dyDescent="0.3">
      <c r="A109" s="63">
        <v>29</v>
      </c>
      <c r="B109" s="64" t="s">
        <v>243</v>
      </c>
      <c r="C109" s="63"/>
      <c r="D109" s="63"/>
      <c r="E109" s="63"/>
      <c r="F109" s="63"/>
      <c r="G109" s="63"/>
      <c r="H109" s="63"/>
      <c r="I109" s="63"/>
      <c r="J109" s="63"/>
      <c r="K109" s="63"/>
    </row>
    <row r="110" spans="1:11" ht="15.75" thickBot="1" x14ac:dyDescent="0.3">
      <c r="A110" s="63">
        <v>30</v>
      </c>
      <c r="B110" s="64" t="s">
        <v>995</v>
      </c>
      <c r="C110" s="63"/>
      <c r="D110" s="63"/>
      <c r="E110" s="63"/>
      <c r="F110" s="63"/>
      <c r="G110" s="63"/>
      <c r="H110" s="63"/>
      <c r="I110" s="63"/>
      <c r="J110" s="63"/>
      <c r="K110" s="63"/>
    </row>
    <row r="111" spans="1:11" ht="15.75" thickBot="1" x14ac:dyDescent="0.3">
      <c r="A111" s="63">
        <v>31</v>
      </c>
      <c r="B111" s="64" t="s">
        <v>388</v>
      </c>
      <c r="C111" s="63"/>
      <c r="D111" s="63"/>
      <c r="E111" s="63"/>
      <c r="F111" s="63"/>
      <c r="G111" s="63"/>
      <c r="H111" s="63"/>
      <c r="I111" s="63"/>
      <c r="J111" s="63"/>
      <c r="K111" s="63"/>
    </row>
    <row r="112" spans="1:11" ht="15.75" thickBot="1" x14ac:dyDescent="0.3">
      <c r="A112" s="63">
        <v>32</v>
      </c>
      <c r="B112" s="64" t="s">
        <v>1026</v>
      </c>
      <c r="C112" s="63"/>
      <c r="D112" s="63"/>
      <c r="E112" s="63"/>
      <c r="F112" s="63"/>
      <c r="G112" s="63"/>
      <c r="H112" s="63"/>
      <c r="I112" s="63"/>
      <c r="J112" s="63"/>
      <c r="K112" s="63"/>
    </row>
    <row r="113" spans="1:11" ht="15.75" thickBot="1" x14ac:dyDescent="0.3">
      <c r="A113" s="63">
        <v>33</v>
      </c>
      <c r="B113" s="64" t="s">
        <v>389</v>
      </c>
      <c r="C113" s="63"/>
      <c r="D113" s="63"/>
      <c r="E113" s="63"/>
      <c r="F113" s="63"/>
      <c r="G113" s="63"/>
      <c r="H113" s="63"/>
      <c r="I113" s="63"/>
      <c r="J113" s="63"/>
      <c r="K113" s="63"/>
    </row>
    <row r="114" spans="1:11" ht="15.75" thickBot="1" x14ac:dyDescent="0.3">
      <c r="A114" s="63">
        <v>34</v>
      </c>
      <c r="B114" s="64" t="s">
        <v>390</v>
      </c>
      <c r="C114" s="63"/>
      <c r="D114" s="63"/>
      <c r="E114" s="63"/>
      <c r="F114" s="63"/>
      <c r="G114" s="63"/>
      <c r="H114" s="63"/>
      <c r="I114" s="63"/>
      <c r="J114" s="63"/>
      <c r="K114" s="63"/>
    </row>
    <row r="115" spans="1:11" ht="15.75" thickBot="1" x14ac:dyDescent="0.3">
      <c r="A115" s="63">
        <v>35</v>
      </c>
      <c r="B115" s="64" t="s">
        <v>1007</v>
      </c>
      <c r="C115" s="63"/>
      <c r="D115" s="63"/>
      <c r="E115" s="63"/>
      <c r="F115" s="63"/>
      <c r="G115" s="63"/>
      <c r="H115" s="63"/>
      <c r="I115" s="63"/>
      <c r="J115" s="63"/>
      <c r="K115" s="63"/>
    </row>
    <row r="116" spans="1:11" ht="15.75" thickBot="1" x14ac:dyDescent="0.3">
      <c r="A116" s="63">
        <v>36</v>
      </c>
      <c r="B116" s="64" t="s">
        <v>395</v>
      </c>
      <c r="C116" s="63"/>
      <c r="D116" s="63"/>
      <c r="E116" s="63"/>
      <c r="F116" s="63"/>
      <c r="G116" s="63"/>
      <c r="H116" s="63"/>
      <c r="I116" s="63"/>
      <c r="J116" s="63"/>
      <c r="K116" s="63"/>
    </row>
    <row r="117" spans="1:11" ht="15.75" thickBot="1" x14ac:dyDescent="0.3">
      <c r="A117" s="63">
        <v>37</v>
      </c>
      <c r="B117" s="64" t="s">
        <v>996</v>
      </c>
      <c r="C117" s="63"/>
      <c r="D117" s="63"/>
      <c r="E117" s="63"/>
      <c r="F117" s="63"/>
      <c r="G117" s="63"/>
      <c r="H117" s="63"/>
      <c r="I117" s="63"/>
      <c r="J117" s="63"/>
      <c r="K117" s="63"/>
    </row>
    <row r="118" spans="1:11" ht="15.75" thickBot="1" x14ac:dyDescent="0.3">
      <c r="A118" s="63">
        <v>38</v>
      </c>
      <c r="B118" s="64" t="s">
        <v>997</v>
      </c>
      <c r="C118" s="63"/>
      <c r="D118" s="63"/>
      <c r="E118" s="63"/>
      <c r="F118" s="63"/>
      <c r="G118" s="63"/>
      <c r="H118" s="63"/>
      <c r="I118" s="63"/>
      <c r="J118" s="63"/>
      <c r="K118" s="63"/>
    </row>
    <row r="119" spans="1:11" ht="15.75" thickBot="1" x14ac:dyDescent="0.3">
      <c r="A119" s="63">
        <v>39</v>
      </c>
      <c r="B119" s="64" t="s">
        <v>998</v>
      </c>
      <c r="C119" s="63"/>
      <c r="D119" s="63"/>
      <c r="E119" s="63"/>
      <c r="F119" s="63"/>
      <c r="G119" s="63"/>
      <c r="H119" s="63"/>
      <c r="I119" s="63"/>
      <c r="J119" s="63"/>
      <c r="K119" s="63"/>
    </row>
    <row r="120" spans="1:11" ht="15.75" thickBot="1" x14ac:dyDescent="0.3">
      <c r="A120" s="63">
        <v>40</v>
      </c>
      <c r="B120" s="64" t="s">
        <v>1008</v>
      </c>
      <c r="C120" s="63"/>
      <c r="D120" s="63"/>
      <c r="E120" s="63"/>
      <c r="F120" s="63"/>
      <c r="G120" s="63"/>
      <c r="H120" s="63"/>
      <c r="I120" s="63"/>
      <c r="J120" s="63"/>
      <c r="K120" s="63"/>
    </row>
    <row r="121" spans="1:11" ht="15.75" thickBot="1" x14ac:dyDescent="0.3">
      <c r="A121" s="63">
        <v>41</v>
      </c>
      <c r="B121" s="64" t="s">
        <v>1009</v>
      </c>
      <c r="C121" s="63"/>
      <c r="D121" s="63"/>
      <c r="E121" s="63"/>
      <c r="F121" s="63"/>
      <c r="G121" s="63"/>
      <c r="H121" s="63"/>
      <c r="I121" s="63"/>
      <c r="J121" s="63"/>
      <c r="K121" s="63"/>
    </row>
    <row r="122" spans="1:11" ht="15.75" thickBot="1" x14ac:dyDescent="0.3">
      <c r="A122" s="63">
        <v>42</v>
      </c>
      <c r="B122" s="64" t="s">
        <v>1010</v>
      </c>
      <c r="C122" s="63"/>
      <c r="D122" s="63"/>
      <c r="E122" s="63"/>
      <c r="F122" s="63"/>
      <c r="G122" s="63"/>
      <c r="H122" s="63"/>
      <c r="I122" s="63"/>
      <c r="J122" s="63"/>
      <c r="K122" s="63"/>
    </row>
    <row r="123" spans="1:11" ht="15.75" thickBot="1" x14ac:dyDescent="0.3">
      <c r="A123" s="63">
        <v>43</v>
      </c>
      <c r="B123" s="64" t="s">
        <v>1011</v>
      </c>
      <c r="C123" s="63"/>
      <c r="D123" s="63"/>
      <c r="E123" s="63"/>
      <c r="F123" s="63"/>
      <c r="G123" s="63"/>
      <c r="H123" s="63"/>
      <c r="I123" s="63"/>
      <c r="J123" s="63"/>
      <c r="K123" s="63"/>
    </row>
    <row r="124" spans="1:11" ht="15.75" thickBot="1" x14ac:dyDescent="0.3">
      <c r="A124" s="63">
        <v>44</v>
      </c>
      <c r="B124" s="64" t="s">
        <v>1012</v>
      </c>
      <c r="C124" s="63"/>
      <c r="D124" s="63"/>
      <c r="E124" s="63"/>
      <c r="F124" s="63"/>
      <c r="G124" s="63"/>
      <c r="H124" s="63"/>
      <c r="I124" s="63"/>
      <c r="J124" s="63"/>
      <c r="K124" s="63"/>
    </row>
    <row r="125" spans="1:11" ht="15.75" thickBot="1" x14ac:dyDescent="0.3">
      <c r="A125" s="63">
        <v>45</v>
      </c>
      <c r="B125" s="64" t="s">
        <v>1013</v>
      </c>
      <c r="C125" s="63"/>
      <c r="D125" s="63"/>
      <c r="E125" s="63"/>
      <c r="F125" s="63"/>
      <c r="G125" s="63"/>
      <c r="H125" s="63"/>
      <c r="I125" s="63"/>
      <c r="J125" s="63"/>
      <c r="K125" s="63"/>
    </row>
    <row r="126" spans="1:11" ht="15.75" thickBot="1" x14ac:dyDescent="0.3">
      <c r="A126" s="63">
        <v>46</v>
      </c>
      <c r="B126" s="64" t="s">
        <v>1014</v>
      </c>
      <c r="C126" s="63"/>
      <c r="D126" s="63"/>
      <c r="E126" s="63"/>
      <c r="F126" s="63"/>
      <c r="G126" s="63"/>
      <c r="H126" s="63"/>
      <c r="I126" s="63"/>
      <c r="J126" s="63"/>
      <c r="K126" s="63"/>
    </row>
    <row r="127" spans="1:11" ht="15.75" thickBot="1" x14ac:dyDescent="0.3">
      <c r="A127" s="63">
        <v>47</v>
      </c>
      <c r="B127" s="64" t="s">
        <v>1015</v>
      </c>
      <c r="C127" s="63"/>
      <c r="D127" s="63"/>
      <c r="E127" s="63"/>
      <c r="F127" s="63"/>
      <c r="G127" s="63"/>
      <c r="H127" s="63"/>
      <c r="I127" s="63"/>
      <c r="J127" s="63"/>
      <c r="K127" s="63"/>
    </row>
    <row r="128" spans="1:11" ht="15.75" thickBot="1" x14ac:dyDescent="0.3">
      <c r="A128" s="63">
        <v>48</v>
      </c>
      <c r="B128" s="64" t="s">
        <v>1028</v>
      </c>
      <c r="C128" s="63"/>
      <c r="D128" s="63"/>
      <c r="E128" s="63"/>
      <c r="F128" s="63"/>
      <c r="G128" s="63"/>
      <c r="H128" s="63"/>
      <c r="I128" s="63"/>
      <c r="J128" s="63"/>
      <c r="K128" s="63"/>
    </row>
    <row r="129" spans="1:11" ht="15.75" thickBot="1" x14ac:dyDescent="0.3">
      <c r="A129" s="63">
        <v>49</v>
      </c>
      <c r="B129" s="64" t="s">
        <v>103</v>
      </c>
      <c r="C129" s="63"/>
      <c r="D129" s="63"/>
      <c r="E129" s="63">
        <v>10</v>
      </c>
      <c r="F129" s="63">
        <v>32.299999999999997</v>
      </c>
      <c r="G129" s="63">
        <v>19</v>
      </c>
      <c r="H129" s="63">
        <v>61.3</v>
      </c>
      <c r="I129" s="63">
        <v>2</v>
      </c>
      <c r="J129" s="63">
        <v>6.5</v>
      </c>
      <c r="K129" s="63">
        <v>31</v>
      </c>
    </row>
    <row r="130" spans="1:11" ht="15.75" thickBot="1" x14ac:dyDescent="0.3">
      <c r="A130" s="311" t="s">
        <v>104</v>
      </c>
      <c r="B130" s="312"/>
      <c r="C130" s="63">
        <v>65</v>
      </c>
      <c r="D130" s="63">
        <v>13.1</v>
      </c>
      <c r="E130" s="63">
        <v>217</v>
      </c>
      <c r="F130" s="63">
        <v>43.8</v>
      </c>
      <c r="G130" s="63">
        <v>141</v>
      </c>
      <c r="H130" s="63">
        <v>28.4</v>
      </c>
      <c r="I130" s="63">
        <v>73</v>
      </c>
      <c r="J130" s="63">
        <v>14.7</v>
      </c>
      <c r="K130" s="63">
        <v>496</v>
      </c>
    </row>
    <row r="131" spans="1:11" x14ac:dyDescent="0.25">
      <c r="A131" s="156" t="s">
        <v>425</v>
      </c>
    </row>
    <row r="132" spans="1:11" s="133" customFormat="1" x14ac:dyDescent="0.25">
      <c r="A132" s="273"/>
      <c r="B132" s="349" t="s">
        <v>79</v>
      </c>
      <c r="C132" s="273"/>
      <c r="D132"/>
      <c r="E132"/>
      <c r="F132"/>
      <c r="G132"/>
      <c r="H132"/>
      <c r="I132"/>
      <c r="J132"/>
      <c r="K132"/>
    </row>
    <row r="133" spans="1:11" x14ac:dyDescent="0.25">
      <c r="A133" s="273"/>
      <c r="B133" s="59"/>
      <c r="C133" s="273"/>
    </row>
    <row r="134" spans="1:11" x14ac:dyDescent="0.25">
      <c r="A134" s="273"/>
      <c r="B134" s="59"/>
      <c r="C134" s="273"/>
    </row>
    <row r="135" spans="1:11" x14ac:dyDescent="0.25">
      <c r="A135" s="273"/>
      <c r="B135" s="349" t="s">
        <v>80</v>
      </c>
      <c r="C135" s="273"/>
    </row>
    <row r="136" spans="1:11" s="133" customFormat="1" x14ac:dyDescent="0.25">
      <c r="A136" s="273"/>
      <c r="B136" s="349" t="s">
        <v>81</v>
      </c>
      <c r="C136" s="273"/>
      <c r="D136"/>
      <c r="E136"/>
      <c r="F136"/>
      <c r="G136"/>
      <c r="H136"/>
      <c r="I136"/>
      <c r="J136"/>
      <c r="K136"/>
    </row>
    <row r="137" spans="1:11" x14ac:dyDescent="0.25">
      <c r="A137" s="273"/>
      <c r="B137" s="349" t="s">
        <v>82</v>
      </c>
      <c r="C137" s="273"/>
    </row>
    <row r="138" spans="1:11" x14ac:dyDescent="0.25">
      <c r="A138" s="273"/>
      <c r="B138" s="349" t="s">
        <v>83</v>
      </c>
      <c r="C138" s="273"/>
    </row>
    <row r="139" spans="1:11" ht="15.75" thickBot="1" x14ac:dyDescent="0.3">
      <c r="A139" s="273"/>
      <c r="B139" s="349">
        <v>2024</v>
      </c>
      <c r="C139" s="273"/>
    </row>
    <row r="140" spans="1:11" ht="15.75" thickBot="1" x14ac:dyDescent="0.3">
      <c r="A140" s="350" t="s">
        <v>84</v>
      </c>
      <c r="B140" s="63" t="s">
        <v>85</v>
      </c>
      <c r="C140" s="350" t="s">
        <v>86</v>
      </c>
      <c r="D140" s="63" t="s">
        <v>87</v>
      </c>
      <c r="E140" s="350" t="s">
        <v>88</v>
      </c>
      <c r="F140" s="63" t="s">
        <v>219</v>
      </c>
      <c r="G140" s="350" t="s">
        <v>89</v>
      </c>
      <c r="H140" s="63" t="s">
        <v>135</v>
      </c>
    </row>
    <row r="141" spans="1:11" ht="15.75" thickBot="1" x14ac:dyDescent="0.3">
      <c r="A141" s="351" t="s">
        <v>37</v>
      </c>
      <c r="B141" s="351" t="s">
        <v>90</v>
      </c>
      <c r="C141" s="351" t="s">
        <v>91</v>
      </c>
      <c r="D141" s="351" t="s">
        <v>10</v>
      </c>
      <c r="E141" s="351" t="s">
        <v>92</v>
      </c>
      <c r="F141" s="351" t="s">
        <v>10</v>
      </c>
      <c r="G141" s="351" t="s">
        <v>93</v>
      </c>
      <c r="H141" s="351" t="s">
        <v>10</v>
      </c>
      <c r="I141" s="351" t="s">
        <v>94</v>
      </c>
      <c r="J141" s="351" t="s">
        <v>10</v>
      </c>
      <c r="K141" s="65" t="s">
        <v>95</v>
      </c>
    </row>
    <row r="142" spans="1:11" ht="15.75" thickBot="1" x14ac:dyDescent="0.3">
      <c r="A142" s="63">
        <v>1</v>
      </c>
      <c r="B142" s="64" t="s">
        <v>96</v>
      </c>
      <c r="C142" s="63"/>
      <c r="D142" s="63"/>
      <c r="E142" s="63"/>
      <c r="F142" s="63"/>
      <c r="G142" s="63"/>
      <c r="H142" s="63"/>
      <c r="I142" s="63"/>
      <c r="J142" s="63"/>
      <c r="K142" s="63"/>
    </row>
    <row r="143" spans="1:11" ht="15.75" thickBot="1" x14ac:dyDescent="0.3">
      <c r="A143" s="63">
        <v>2</v>
      </c>
      <c r="B143" s="64" t="s">
        <v>987</v>
      </c>
      <c r="C143" s="63">
        <v>4</v>
      </c>
      <c r="D143" s="63">
        <v>10.3</v>
      </c>
      <c r="E143" s="63">
        <v>35</v>
      </c>
      <c r="F143" s="63">
        <v>89.7</v>
      </c>
      <c r="G143" s="63"/>
      <c r="H143" s="63"/>
      <c r="I143" s="63"/>
      <c r="J143" s="63"/>
      <c r="K143" s="63">
        <v>39</v>
      </c>
    </row>
    <row r="144" spans="1:11" ht="15.75" thickBot="1" x14ac:dyDescent="0.3">
      <c r="A144" s="63">
        <v>3</v>
      </c>
      <c r="B144" s="64" t="s">
        <v>988</v>
      </c>
      <c r="C144" s="63">
        <v>4</v>
      </c>
      <c r="D144" s="63">
        <v>10.3</v>
      </c>
      <c r="E144" s="63">
        <v>28</v>
      </c>
      <c r="F144" s="63">
        <v>71.8</v>
      </c>
      <c r="G144" s="63">
        <v>7</v>
      </c>
      <c r="H144" s="63">
        <v>17.899999999999999</v>
      </c>
      <c r="I144" s="63"/>
      <c r="J144" s="63"/>
      <c r="K144" s="63">
        <v>39</v>
      </c>
    </row>
    <row r="145" spans="1:11" ht="15.75" thickBot="1" x14ac:dyDescent="0.3">
      <c r="A145" s="63">
        <v>4</v>
      </c>
      <c r="B145" s="64" t="s">
        <v>97</v>
      </c>
      <c r="C145" s="63">
        <v>1</v>
      </c>
      <c r="D145" s="63">
        <v>2.6</v>
      </c>
      <c r="E145" s="63">
        <v>20</v>
      </c>
      <c r="F145" s="63">
        <v>51.3</v>
      </c>
      <c r="G145" s="63">
        <v>15</v>
      </c>
      <c r="H145" s="63">
        <v>38.5</v>
      </c>
      <c r="I145" s="63">
        <v>3</v>
      </c>
      <c r="J145" s="63">
        <v>7.7</v>
      </c>
      <c r="K145" s="63">
        <v>39</v>
      </c>
    </row>
    <row r="146" spans="1:11" ht="15.75" thickBot="1" x14ac:dyDescent="0.3">
      <c r="A146" s="63">
        <v>5</v>
      </c>
      <c r="B146" s="64" t="s">
        <v>989</v>
      </c>
      <c r="C146" s="63">
        <v>3</v>
      </c>
      <c r="D146" s="63">
        <v>7.9</v>
      </c>
      <c r="E146" s="63">
        <v>27</v>
      </c>
      <c r="F146" s="63">
        <v>71.099999999999994</v>
      </c>
      <c r="G146" s="63">
        <v>8</v>
      </c>
      <c r="H146" s="63">
        <v>21.1</v>
      </c>
      <c r="I146" s="63"/>
      <c r="J146" s="63"/>
      <c r="K146" s="63">
        <v>38</v>
      </c>
    </row>
    <row r="147" spans="1:11" ht="15.75" thickBot="1" x14ac:dyDescent="0.3">
      <c r="A147" s="63">
        <v>6</v>
      </c>
      <c r="B147" s="64" t="s">
        <v>423</v>
      </c>
      <c r="C147" s="63"/>
      <c r="D147" s="63"/>
      <c r="E147" s="63">
        <v>12</v>
      </c>
      <c r="F147" s="63">
        <v>31.6</v>
      </c>
      <c r="G147" s="63">
        <v>22</v>
      </c>
      <c r="H147" s="63">
        <v>57.9</v>
      </c>
      <c r="I147" s="63">
        <v>4</v>
      </c>
      <c r="J147" s="63">
        <v>10.5</v>
      </c>
      <c r="K147" s="63">
        <v>38</v>
      </c>
    </row>
    <row r="148" spans="1:11" ht="15.75" thickBot="1" x14ac:dyDescent="0.3">
      <c r="A148" s="63">
        <v>7</v>
      </c>
      <c r="B148" s="64" t="s">
        <v>246</v>
      </c>
      <c r="C148" s="63"/>
      <c r="D148" s="63"/>
      <c r="E148" s="63">
        <v>5</v>
      </c>
      <c r="F148" s="63">
        <v>12.8</v>
      </c>
      <c r="G148" s="63">
        <v>17</v>
      </c>
      <c r="H148" s="63">
        <v>43.6</v>
      </c>
      <c r="I148" s="63">
        <v>17</v>
      </c>
      <c r="J148" s="63">
        <v>43.6</v>
      </c>
      <c r="K148" s="63">
        <v>39</v>
      </c>
    </row>
    <row r="149" spans="1:11" ht="15.75" thickBot="1" x14ac:dyDescent="0.3">
      <c r="A149" s="63">
        <v>8</v>
      </c>
      <c r="B149" s="64" t="s">
        <v>247</v>
      </c>
      <c r="C149" s="63"/>
      <c r="D149" s="63"/>
      <c r="E149" s="63">
        <v>7</v>
      </c>
      <c r="F149" s="63">
        <v>17.899999999999999</v>
      </c>
      <c r="G149" s="63">
        <v>17</v>
      </c>
      <c r="H149" s="63">
        <v>43.6</v>
      </c>
      <c r="I149" s="63">
        <v>15</v>
      </c>
      <c r="J149" s="63">
        <v>38.5</v>
      </c>
      <c r="K149" s="63">
        <v>39</v>
      </c>
    </row>
    <row r="150" spans="1:11" ht="15.75" thickBot="1" x14ac:dyDescent="0.3">
      <c r="A150" s="63">
        <v>9</v>
      </c>
      <c r="B150" s="64" t="s">
        <v>99</v>
      </c>
      <c r="C150" s="63">
        <v>3</v>
      </c>
      <c r="D150" s="63">
        <v>7.9</v>
      </c>
      <c r="E150" s="63">
        <v>27</v>
      </c>
      <c r="F150" s="63">
        <v>71.099999999999994</v>
      </c>
      <c r="G150" s="63">
        <v>8</v>
      </c>
      <c r="H150" s="63">
        <v>21.1</v>
      </c>
      <c r="I150" s="63"/>
      <c r="J150" s="63"/>
      <c r="K150" s="63">
        <v>38</v>
      </c>
    </row>
    <row r="151" spans="1:11" ht="15.75" thickBot="1" x14ac:dyDescent="0.3">
      <c r="A151" s="63">
        <v>10</v>
      </c>
      <c r="B151" s="64" t="s">
        <v>100</v>
      </c>
      <c r="C151" s="63">
        <v>2</v>
      </c>
      <c r="D151" s="63">
        <v>5.0999999999999996</v>
      </c>
      <c r="E151" s="63">
        <v>15</v>
      </c>
      <c r="F151" s="63">
        <v>38.5</v>
      </c>
      <c r="G151" s="63">
        <v>19</v>
      </c>
      <c r="H151" s="63">
        <v>48.7</v>
      </c>
      <c r="I151" s="63">
        <v>3</v>
      </c>
      <c r="J151" s="63">
        <v>7.7</v>
      </c>
      <c r="K151" s="63">
        <v>39</v>
      </c>
    </row>
    <row r="152" spans="1:11" ht="15.75" thickBot="1" x14ac:dyDescent="0.3">
      <c r="A152" s="63">
        <v>11</v>
      </c>
      <c r="B152" s="64" t="s">
        <v>1</v>
      </c>
      <c r="C152" s="63">
        <v>5</v>
      </c>
      <c r="D152" s="63">
        <v>13.2</v>
      </c>
      <c r="E152" s="63">
        <v>25</v>
      </c>
      <c r="F152" s="63">
        <v>65.8</v>
      </c>
      <c r="G152" s="63">
        <v>7</v>
      </c>
      <c r="H152" s="63">
        <v>18.399999999999999</v>
      </c>
      <c r="I152" s="63">
        <v>1</v>
      </c>
      <c r="J152" s="63">
        <v>2.6</v>
      </c>
      <c r="K152" s="63">
        <v>38</v>
      </c>
    </row>
    <row r="153" spans="1:11" ht="15.75" thickBot="1" x14ac:dyDescent="0.3">
      <c r="A153" s="63">
        <v>12</v>
      </c>
      <c r="B153" s="64" t="s">
        <v>424</v>
      </c>
      <c r="C153" s="63">
        <v>17</v>
      </c>
      <c r="D153" s="63">
        <v>44.7</v>
      </c>
      <c r="E153" s="63">
        <v>13</v>
      </c>
      <c r="F153" s="63">
        <v>34.200000000000003</v>
      </c>
      <c r="G153" s="63">
        <v>8</v>
      </c>
      <c r="H153" s="63">
        <v>21.1</v>
      </c>
      <c r="I153" s="63"/>
      <c r="J153" s="63"/>
      <c r="K153" s="63">
        <v>38</v>
      </c>
    </row>
    <row r="154" spans="1:11" ht="15.75" thickBot="1" x14ac:dyDescent="0.3">
      <c r="A154" s="63">
        <v>13</v>
      </c>
      <c r="B154" s="64" t="s">
        <v>1016</v>
      </c>
      <c r="C154" s="63"/>
      <c r="D154" s="63"/>
      <c r="E154" s="63"/>
      <c r="F154" s="63"/>
      <c r="G154" s="63"/>
      <c r="H154" s="63"/>
      <c r="I154" s="63"/>
      <c r="J154" s="63"/>
      <c r="K154" s="63"/>
    </row>
    <row r="155" spans="1:11" ht="15.75" thickBot="1" x14ac:dyDescent="0.3">
      <c r="A155" s="63">
        <v>14</v>
      </c>
      <c r="B155" s="64" t="s">
        <v>234</v>
      </c>
      <c r="C155" s="63"/>
      <c r="D155" s="63"/>
      <c r="E155" s="63"/>
      <c r="F155" s="63"/>
      <c r="G155" s="63"/>
      <c r="H155" s="63"/>
      <c r="I155" s="63"/>
      <c r="J155" s="63"/>
      <c r="K155" s="63"/>
    </row>
    <row r="156" spans="1:11" ht="15.75" thickBot="1" x14ac:dyDescent="0.3">
      <c r="A156" s="63">
        <v>15</v>
      </c>
      <c r="B156" s="64" t="s">
        <v>235</v>
      </c>
      <c r="C156" s="63"/>
      <c r="D156" s="63"/>
      <c r="E156" s="63"/>
      <c r="F156" s="63"/>
      <c r="G156" s="63"/>
      <c r="H156" s="63"/>
      <c r="I156" s="63"/>
      <c r="J156" s="63"/>
      <c r="K156" s="63"/>
    </row>
    <row r="157" spans="1:11" ht="15.75" thickBot="1" x14ac:dyDescent="0.3">
      <c r="A157" s="63">
        <v>16</v>
      </c>
      <c r="B157" s="64" t="s">
        <v>1002</v>
      </c>
      <c r="C157" s="63"/>
      <c r="D157" s="63"/>
      <c r="E157" s="63"/>
      <c r="F157" s="63"/>
      <c r="G157" s="63"/>
      <c r="H157" s="63"/>
      <c r="I157" s="63"/>
      <c r="J157" s="63"/>
      <c r="K157" s="63"/>
    </row>
    <row r="158" spans="1:11" ht="15.75" thickBot="1" x14ac:dyDescent="0.3">
      <c r="A158" s="63">
        <v>17</v>
      </c>
      <c r="B158" s="64" t="s">
        <v>236</v>
      </c>
      <c r="C158" s="63"/>
      <c r="D158" s="63"/>
      <c r="E158" s="63"/>
      <c r="F158" s="63"/>
      <c r="G158" s="63"/>
      <c r="H158" s="63"/>
      <c r="I158" s="63"/>
      <c r="J158" s="63"/>
      <c r="K158" s="63"/>
    </row>
    <row r="159" spans="1:11" ht="15.75" thickBot="1" x14ac:dyDescent="0.3">
      <c r="A159" s="63">
        <v>18</v>
      </c>
      <c r="B159" s="64" t="s">
        <v>394</v>
      </c>
      <c r="C159" s="63"/>
      <c r="D159" s="63"/>
      <c r="E159" s="63"/>
      <c r="F159" s="63"/>
      <c r="G159" s="63"/>
      <c r="H159" s="63"/>
      <c r="I159" s="63"/>
      <c r="J159" s="63"/>
      <c r="K159" s="63"/>
    </row>
    <row r="160" spans="1:11" ht="15.75" thickBot="1" x14ac:dyDescent="0.3">
      <c r="A160" s="63">
        <v>19</v>
      </c>
      <c r="B160" s="64" t="s">
        <v>227</v>
      </c>
      <c r="C160" s="63"/>
      <c r="D160" s="63"/>
      <c r="E160" s="63"/>
      <c r="F160" s="63"/>
      <c r="G160" s="63"/>
      <c r="H160" s="63"/>
      <c r="I160" s="63"/>
      <c r="J160" s="63"/>
      <c r="K160" s="63"/>
    </row>
    <row r="161" spans="1:11" ht="15.75" thickBot="1" x14ac:dyDescent="0.3">
      <c r="A161" s="63">
        <v>20</v>
      </c>
      <c r="B161" s="64" t="s">
        <v>228</v>
      </c>
      <c r="C161" s="63"/>
      <c r="D161" s="63"/>
      <c r="E161" s="63"/>
      <c r="F161" s="63"/>
      <c r="G161" s="63"/>
      <c r="H161" s="63"/>
      <c r="I161" s="63"/>
      <c r="J161" s="63"/>
      <c r="K161" s="63"/>
    </row>
    <row r="162" spans="1:11" ht="15.75" thickBot="1" x14ac:dyDescent="0.3">
      <c r="A162" s="63">
        <v>21</v>
      </c>
      <c r="B162" s="64" t="s">
        <v>229</v>
      </c>
      <c r="C162" s="63"/>
      <c r="D162" s="63"/>
      <c r="E162" s="63"/>
      <c r="F162" s="63"/>
      <c r="G162" s="63"/>
      <c r="H162" s="63"/>
      <c r="I162" s="63"/>
      <c r="J162" s="63"/>
      <c r="K162" s="63"/>
    </row>
    <row r="163" spans="1:11" ht="15.75" thickBot="1" x14ac:dyDescent="0.3">
      <c r="A163" s="63">
        <v>22</v>
      </c>
      <c r="B163" s="64" t="s">
        <v>1029</v>
      </c>
      <c r="C163" s="63"/>
      <c r="D163" s="63"/>
      <c r="E163" s="63"/>
      <c r="F163" s="63"/>
      <c r="G163" s="63"/>
      <c r="H163" s="63"/>
      <c r="I163" s="63"/>
      <c r="J163" s="63"/>
      <c r="K163" s="63"/>
    </row>
    <row r="164" spans="1:11" ht="15.75" thickBot="1" x14ac:dyDescent="0.3">
      <c r="A164" s="63">
        <v>23</v>
      </c>
      <c r="B164" s="64" t="s">
        <v>230</v>
      </c>
      <c r="C164" s="63"/>
      <c r="D164" s="63"/>
      <c r="E164" s="63"/>
      <c r="F164" s="63"/>
      <c r="G164" s="63"/>
      <c r="H164" s="63"/>
      <c r="I164" s="63"/>
      <c r="J164" s="63"/>
      <c r="K164" s="63"/>
    </row>
    <row r="165" spans="1:11" ht="15.75" thickBot="1" x14ac:dyDescent="0.3">
      <c r="A165" s="63">
        <v>24</v>
      </c>
      <c r="B165" s="64" t="s">
        <v>1017</v>
      </c>
      <c r="C165" s="63"/>
      <c r="D165" s="63"/>
      <c r="E165" s="63"/>
      <c r="F165" s="63"/>
      <c r="G165" s="63"/>
      <c r="H165" s="63"/>
      <c r="I165" s="63"/>
      <c r="J165" s="63"/>
      <c r="K165" s="63"/>
    </row>
    <row r="166" spans="1:11" s="133" customFormat="1" ht="15" customHeight="1" thickBot="1" x14ac:dyDescent="0.3">
      <c r="A166" s="63">
        <v>25</v>
      </c>
      <c r="B166" s="64" t="s">
        <v>1018</v>
      </c>
      <c r="C166" s="63"/>
      <c r="D166" s="63"/>
      <c r="E166" s="63"/>
      <c r="F166" s="63"/>
      <c r="G166" s="63"/>
      <c r="H166" s="63"/>
      <c r="I166" s="63"/>
      <c r="J166" s="63"/>
      <c r="K166" s="63"/>
    </row>
    <row r="167" spans="1:11" ht="15.75" thickBot="1" x14ac:dyDescent="0.3">
      <c r="A167" s="63">
        <v>26</v>
      </c>
      <c r="B167" s="64" t="s">
        <v>1030</v>
      </c>
      <c r="C167" s="63"/>
      <c r="D167" s="63"/>
      <c r="E167" s="63"/>
      <c r="F167" s="63"/>
      <c r="G167" s="63"/>
      <c r="H167" s="63"/>
      <c r="I167" s="63"/>
      <c r="J167" s="63"/>
      <c r="K167" s="63"/>
    </row>
    <row r="168" spans="1:11" ht="15.75" thickBot="1" x14ac:dyDescent="0.3">
      <c r="A168" s="63">
        <v>27</v>
      </c>
      <c r="B168" s="64" t="s">
        <v>391</v>
      </c>
      <c r="C168" s="63"/>
      <c r="D168" s="63"/>
      <c r="E168" s="63"/>
      <c r="F168" s="63"/>
      <c r="G168" s="63"/>
      <c r="H168" s="63"/>
      <c r="I168" s="63"/>
      <c r="J168" s="63"/>
      <c r="K168" s="63"/>
    </row>
    <row r="169" spans="1:11" ht="15.75" thickBot="1" x14ac:dyDescent="0.3">
      <c r="A169" s="63">
        <v>28</v>
      </c>
      <c r="B169" s="64" t="s">
        <v>1019</v>
      </c>
      <c r="C169" s="63"/>
      <c r="D169" s="63"/>
      <c r="E169" s="63"/>
      <c r="F169" s="63"/>
      <c r="G169" s="63"/>
      <c r="H169" s="63"/>
      <c r="I169" s="63"/>
      <c r="J169" s="63"/>
      <c r="K169" s="63"/>
    </row>
    <row r="170" spans="1:11" ht="15.75" thickBot="1" x14ac:dyDescent="0.3">
      <c r="A170" s="63">
        <v>29</v>
      </c>
      <c r="B170" s="64" t="s">
        <v>237</v>
      </c>
      <c r="C170" s="63"/>
      <c r="D170" s="63"/>
      <c r="E170" s="63"/>
      <c r="F170" s="63"/>
      <c r="G170" s="63"/>
      <c r="H170" s="63"/>
      <c r="I170" s="63"/>
      <c r="J170" s="63"/>
      <c r="K170" s="63"/>
    </row>
    <row r="171" spans="1:11" s="133" customFormat="1" ht="15.75" thickBot="1" x14ac:dyDescent="0.3">
      <c r="A171" s="63">
        <v>30</v>
      </c>
      <c r="B171" s="64" t="s">
        <v>238</v>
      </c>
      <c r="C171" s="63"/>
      <c r="D171" s="63"/>
      <c r="E171" s="63"/>
      <c r="F171" s="63"/>
      <c r="G171" s="63"/>
      <c r="H171" s="63"/>
      <c r="I171" s="63"/>
      <c r="J171" s="63"/>
      <c r="K171" s="63"/>
    </row>
    <row r="172" spans="1:11" ht="15.75" thickBot="1" x14ac:dyDescent="0.3">
      <c r="A172" s="63">
        <v>31</v>
      </c>
      <c r="B172" s="64" t="s">
        <v>1031</v>
      </c>
      <c r="C172" s="63"/>
      <c r="D172" s="63"/>
      <c r="E172" s="63"/>
      <c r="F172" s="63"/>
      <c r="G172" s="63"/>
      <c r="H172" s="63"/>
      <c r="I172" s="63"/>
      <c r="J172" s="63"/>
      <c r="K172" s="63"/>
    </row>
    <row r="173" spans="1:11" ht="15.75" thickBot="1" x14ac:dyDescent="0.3">
      <c r="A173" s="63">
        <v>32</v>
      </c>
      <c r="B173" s="64" t="s">
        <v>239</v>
      </c>
      <c r="C173" s="63"/>
      <c r="D173" s="63"/>
      <c r="E173" s="63"/>
      <c r="F173" s="63"/>
      <c r="G173" s="63"/>
      <c r="H173" s="63"/>
      <c r="I173" s="63"/>
      <c r="J173" s="63"/>
      <c r="K173" s="63"/>
    </row>
    <row r="174" spans="1:11" ht="15.75" thickBot="1" x14ac:dyDescent="0.3">
      <c r="A174" s="63">
        <v>33</v>
      </c>
      <c r="B174" s="64" t="s">
        <v>1020</v>
      </c>
      <c r="C174" s="63"/>
      <c r="D174" s="63"/>
      <c r="E174" s="63"/>
      <c r="F174" s="63"/>
      <c r="G174" s="63"/>
      <c r="H174" s="63"/>
      <c r="I174" s="63"/>
      <c r="J174" s="63"/>
      <c r="K174" s="63"/>
    </row>
    <row r="175" spans="1:11" ht="15.75" thickBot="1" x14ac:dyDescent="0.3">
      <c r="A175" s="63">
        <v>34</v>
      </c>
      <c r="B175" s="64" t="s">
        <v>383</v>
      </c>
      <c r="C175" s="63"/>
      <c r="D175" s="63"/>
      <c r="E175" s="63"/>
      <c r="F175" s="63"/>
      <c r="G175" s="63"/>
      <c r="H175" s="63"/>
      <c r="I175" s="63"/>
      <c r="J175" s="63"/>
      <c r="K175" s="63"/>
    </row>
    <row r="176" spans="1:11" ht="15.75" thickBot="1" x14ac:dyDescent="0.3">
      <c r="A176" s="63">
        <v>35</v>
      </c>
      <c r="B176" s="64" t="s">
        <v>384</v>
      </c>
      <c r="C176" s="63"/>
      <c r="D176" s="63"/>
      <c r="E176" s="63"/>
      <c r="F176" s="63"/>
      <c r="G176" s="63"/>
      <c r="H176" s="63"/>
      <c r="I176" s="63"/>
      <c r="J176" s="63"/>
      <c r="K176" s="63"/>
    </row>
    <row r="177" spans="1:11" ht="15.75" thickBot="1" x14ac:dyDescent="0.3">
      <c r="A177" s="63">
        <v>36</v>
      </c>
      <c r="B177" s="64" t="s">
        <v>385</v>
      </c>
      <c r="C177" s="63"/>
      <c r="D177" s="63"/>
      <c r="E177" s="63"/>
      <c r="F177" s="63"/>
      <c r="G177" s="63"/>
      <c r="H177" s="63"/>
      <c r="I177" s="63"/>
      <c r="J177" s="63"/>
      <c r="K177" s="63"/>
    </row>
    <row r="178" spans="1:11" ht="15.75" thickBot="1" x14ac:dyDescent="0.3">
      <c r="A178" s="63">
        <v>37</v>
      </c>
      <c r="B178" s="64" t="s">
        <v>386</v>
      </c>
      <c r="C178" s="63"/>
      <c r="D178" s="63"/>
      <c r="E178" s="63"/>
      <c r="F178" s="63"/>
      <c r="G178" s="63"/>
      <c r="H178" s="63"/>
      <c r="I178" s="63"/>
      <c r="J178" s="63"/>
      <c r="K178" s="63"/>
    </row>
    <row r="179" spans="1:11" ht="15.75" thickBot="1" x14ac:dyDescent="0.3">
      <c r="A179" s="63">
        <v>38</v>
      </c>
      <c r="B179" s="64" t="s">
        <v>1032</v>
      </c>
      <c r="C179" s="63"/>
      <c r="D179" s="63"/>
      <c r="E179" s="63"/>
      <c r="F179" s="63"/>
      <c r="G179" s="63"/>
      <c r="H179" s="63"/>
      <c r="I179" s="63"/>
      <c r="J179" s="63"/>
      <c r="K179" s="63"/>
    </row>
    <row r="180" spans="1:11" ht="15.75" thickBot="1" x14ac:dyDescent="0.3">
      <c r="A180" s="63">
        <v>39</v>
      </c>
      <c r="B180" s="64" t="s">
        <v>990</v>
      </c>
      <c r="C180" s="63"/>
      <c r="D180" s="63"/>
      <c r="E180" s="63"/>
      <c r="F180" s="63"/>
      <c r="G180" s="63"/>
      <c r="H180" s="63"/>
      <c r="I180" s="63"/>
      <c r="J180" s="63"/>
      <c r="K180" s="63"/>
    </row>
    <row r="181" spans="1:11" ht="15.75" thickBot="1" x14ac:dyDescent="0.3">
      <c r="A181" s="63">
        <v>40</v>
      </c>
      <c r="B181" s="64" t="s">
        <v>231</v>
      </c>
      <c r="C181" s="63"/>
      <c r="D181" s="63"/>
      <c r="E181" s="63"/>
      <c r="F181" s="63"/>
      <c r="G181" s="63"/>
      <c r="H181" s="63"/>
      <c r="I181" s="63"/>
      <c r="J181" s="63"/>
      <c r="K181" s="63"/>
    </row>
    <row r="182" spans="1:11" ht="15.75" thickBot="1" x14ac:dyDescent="0.3">
      <c r="A182" s="63">
        <v>41</v>
      </c>
      <c r="B182" s="64" t="s">
        <v>1021</v>
      </c>
      <c r="C182" s="63"/>
      <c r="D182" s="63"/>
      <c r="E182" s="63">
        <v>9</v>
      </c>
      <c r="F182" s="63">
        <v>56.3</v>
      </c>
      <c r="G182" s="63">
        <v>6</v>
      </c>
      <c r="H182" s="63">
        <v>37.5</v>
      </c>
      <c r="I182" s="63">
        <v>1</v>
      </c>
      <c r="J182" s="63">
        <v>6.3</v>
      </c>
      <c r="K182" s="63">
        <v>16</v>
      </c>
    </row>
    <row r="183" spans="1:11" ht="15.75" thickBot="1" x14ac:dyDescent="0.3">
      <c r="A183" s="63">
        <v>42</v>
      </c>
      <c r="B183" s="64" t="s">
        <v>1022</v>
      </c>
      <c r="C183" s="63"/>
      <c r="D183" s="63"/>
      <c r="E183" s="63">
        <v>10</v>
      </c>
      <c r="F183" s="63">
        <v>62.5</v>
      </c>
      <c r="G183" s="63">
        <v>4</v>
      </c>
      <c r="H183" s="63">
        <v>25</v>
      </c>
      <c r="I183" s="63">
        <v>2</v>
      </c>
      <c r="J183" s="63">
        <v>12.5</v>
      </c>
      <c r="K183" s="63">
        <v>16</v>
      </c>
    </row>
    <row r="184" spans="1:11" ht="15.75" thickBot="1" x14ac:dyDescent="0.3">
      <c r="A184" s="63">
        <v>43</v>
      </c>
      <c r="B184" s="64" t="s">
        <v>232</v>
      </c>
      <c r="C184" s="63">
        <v>1</v>
      </c>
      <c r="D184" s="63">
        <v>6.3</v>
      </c>
      <c r="E184" s="63">
        <v>11</v>
      </c>
      <c r="F184" s="63">
        <v>68.8</v>
      </c>
      <c r="G184" s="63">
        <v>3</v>
      </c>
      <c r="H184" s="63">
        <v>18.8</v>
      </c>
      <c r="I184" s="63">
        <v>1</v>
      </c>
      <c r="J184" s="63">
        <v>6.3</v>
      </c>
      <c r="K184" s="63">
        <v>16</v>
      </c>
    </row>
    <row r="185" spans="1:11" ht="15.75" thickBot="1" x14ac:dyDescent="0.3">
      <c r="A185" s="63">
        <v>44</v>
      </c>
      <c r="B185" s="64" t="s">
        <v>1033</v>
      </c>
      <c r="C185" s="63"/>
      <c r="D185" s="63"/>
      <c r="E185" s="63"/>
      <c r="F185" s="63"/>
      <c r="G185" s="63"/>
      <c r="H185" s="63"/>
      <c r="I185" s="63"/>
      <c r="J185" s="63"/>
      <c r="K185" s="63"/>
    </row>
    <row r="186" spans="1:11" ht="15.75" thickBot="1" x14ac:dyDescent="0.3">
      <c r="A186" s="63">
        <v>45</v>
      </c>
      <c r="B186" s="64" t="s">
        <v>233</v>
      </c>
      <c r="C186" s="63"/>
      <c r="D186" s="63"/>
      <c r="E186" s="63">
        <v>7</v>
      </c>
      <c r="F186" s="63">
        <v>41.2</v>
      </c>
      <c r="G186" s="63">
        <v>10</v>
      </c>
      <c r="H186" s="63">
        <v>58.8</v>
      </c>
      <c r="I186" s="63"/>
      <c r="J186" s="63"/>
      <c r="K186" s="63">
        <v>17</v>
      </c>
    </row>
    <row r="187" spans="1:11" ht="15.75" thickBot="1" x14ac:dyDescent="0.3">
      <c r="A187" s="63">
        <v>46</v>
      </c>
      <c r="B187" s="64" t="s">
        <v>1023</v>
      </c>
      <c r="C187" s="63"/>
      <c r="D187" s="63"/>
      <c r="E187" s="63"/>
      <c r="F187" s="63"/>
      <c r="G187" s="63"/>
      <c r="H187" s="63"/>
      <c r="I187" s="63"/>
      <c r="J187" s="63"/>
      <c r="K187" s="63"/>
    </row>
    <row r="188" spans="1:11" ht="15.75" thickBot="1" x14ac:dyDescent="0.3">
      <c r="A188" s="63">
        <v>47</v>
      </c>
      <c r="B188" s="64" t="s">
        <v>991</v>
      </c>
      <c r="C188" s="63"/>
      <c r="D188" s="63"/>
      <c r="E188" s="63"/>
      <c r="F188" s="63"/>
      <c r="G188" s="63"/>
      <c r="H188" s="63"/>
      <c r="I188" s="63"/>
      <c r="J188" s="63"/>
      <c r="K188" s="63"/>
    </row>
    <row r="189" spans="1:11" ht="15.75" thickBot="1" x14ac:dyDescent="0.3">
      <c r="A189" s="63">
        <v>48</v>
      </c>
      <c r="B189" s="64" t="s">
        <v>992</v>
      </c>
      <c r="C189" s="63"/>
      <c r="D189" s="63"/>
      <c r="E189" s="63"/>
      <c r="F189" s="63"/>
      <c r="G189" s="63"/>
      <c r="H189" s="63"/>
      <c r="I189" s="63"/>
      <c r="J189" s="63"/>
      <c r="K189" s="63"/>
    </row>
    <row r="190" spans="1:11" ht="15.75" thickBot="1" x14ac:dyDescent="0.3">
      <c r="A190" s="63">
        <v>49</v>
      </c>
      <c r="B190" s="64" t="s">
        <v>993</v>
      </c>
      <c r="C190" s="63"/>
      <c r="D190" s="63"/>
      <c r="E190" s="63"/>
      <c r="F190" s="63"/>
      <c r="G190" s="63"/>
      <c r="H190" s="63"/>
      <c r="I190" s="63"/>
      <c r="J190" s="63"/>
      <c r="K190" s="63"/>
    </row>
    <row r="191" spans="1:11" ht="15.75" thickBot="1" x14ac:dyDescent="0.3">
      <c r="A191" s="63">
        <v>50</v>
      </c>
      <c r="B191" s="64" t="s">
        <v>994</v>
      </c>
      <c r="C191" s="63"/>
      <c r="D191" s="63"/>
      <c r="E191" s="63"/>
      <c r="F191" s="63"/>
      <c r="G191" s="63"/>
      <c r="H191" s="63"/>
      <c r="I191" s="63"/>
      <c r="J191" s="63"/>
      <c r="K191" s="63"/>
    </row>
    <row r="192" spans="1:11" ht="15.75" thickBot="1" x14ac:dyDescent="0.3">
      <c r="A192" s="63">
        <v>51</v>
      </c>
      <c r="B192" s="64" t="s">
        <v>1027</v>
      </c>
      <c r="C192" s="63"/>
      <c r="D192" s="63"/>
      <c r="E192" s="63"/>
      <c r="F192" s="63"/>
      <c r="G192" s="63"/>
      <c r="H192" s="63"/>
      <c r="I192" s="63"/>
      <c r="J192" s="63"/>
      <c r="K192" s="63"/>
    </row>
    <row r="193" spans="1:11" ht="15.75" thickBot="1" x14ac:dyDescent="0.3">
      <c r="A193" s="63">
        <v>52</v>
      </c>
      <c r="B193" s="64" t="s">
        <v>999</v>
      </c>
      <c r="C193" s="63"/>
      <c r="D193" s="63"/>
      <c r="E193" s="63"/>
      <c r="F193" s="63"/>
      <c r="G193" s="63"/>
      <c r="H193" s="63"/>
      <c r="I193" s="63"/>
      <c r="J193" s="63"/>
      <c r="K193" s="63"/>
    </row>
    <row r="194" spans="1:11" ht="15.75" thickBot="1" x14ac:dyDescent="0.3">
      <c r="A194" s="63">
        <v>53</v>
      </c>
      <c r="B194" s="64" t="s">
        <v>392</v>
      </c>
      <c r="C194" s="63"/>
      <c r="D194" s="63"/>
      <c r="E194" s="63"/>
      <c r="F194" s="63"/>
      <c r="G194" s="63"/>
      <c r="H194" s="63"/>
      <c r="I194" s="63"/>
      <c r="J194" s="63"/>
      <c r="K194" s="63"/>
    </row>
    <row r="195" spans="1:11" ht="15.75" thickBot="1" x14ac:dyDescent="0.3">
      <c r="A195" s="63">
        <v>54</v>
      </c>
      <c r="B195" s="64" t="s">
        <v>1000</v>
      </c>
      <c r="C195" s="63"/>
      <c r="D195" s="63"/>
      <c r="E195" s="63"/>
      <c r="F195" s="63"/>
      <c r="G195" s="63"/>
      <c r="H195" s="63"/>
      <c r="I195" s="63"/>
      <c r="J195" s="63"/>
      <c r="K195" s="63"/>
    </row>
    <row r="196" spans="1:11" ht="15.75" thickBot="1" x14ac:dyDescent="0.3">
      <c r="A196" s="63">
        <v>55</v>
      </c>
      <c r="B196" s="64" t="s">
        <v>242</v>
      </c>
      <c r="C196" s="63"/>
      <c r="D196" s="63"/>
      <c r="E196" s="63"/>
      <c r="F196" s="63"/>
      <c r="G196" s="63"/>
      <c r="H196" s="63"/>
      <c r="I196" s="63"/>
      <c r="J196" s="63"/>
      <c r="K196" s="63"/>
    </row>
    <row r="197" spans="1:11" ht="15.75" thickBot="1" x14ac:dyDescent="0.3">
      <c r="A197" s="63">
        <v>56</v>
      </c>
      <c r="B197" s="64" t="s">
        <v>1001</v>
      </c>
      <c r="C197" s="63"/>
      <c r="D197" s="63"/>
      <c r="E197" s="63"/>
      <c r="F197" s="63"/>
      <c r="G197" s="63"/>
      <c r="H197" s="63"/>
      <c r="I197" s="63"/>
      <c r="J197" s="63"/>
      <c r="K197" s="63"/>
    </row>
    <row r="198" spans="1:11" ht="15.75" thickBot="1" x14ac:dyDescent="0.3">
      <c r="A198" s="63">
        <v>57</v>
      </c>
      <c r="B198" s="64" t="s">
        <v>240</v>
      </c>
      <c r="C198" s="63"/>
      <c r="D198" s="63"/>
      <c r="E198" s="63"/>
      <c r="F198" s="63"/>
      <c r="G198" s="63"/>
      <c r="H198" s="63"/>
      <c r="I198" s="63"/>
      <c r="J198" s="63"/>
      <c r="K198" s="63"/>
    </row>
    <row r="199" spans="1:11" ht="15.75" thickBot="1" x14ac:dyDescent="0.3">
      <c r="A199" s="63">
        <v>58</v>
      </c>
      <c r="B199" s="64" t="s">
        <v>235</v>
      </c>
      <c r="C199" s="63"/>
      <c r="D199" s="63"/>
      <c r="E199" s="63"/>
      <c r="F199" s="63"/>
      <c r="G199" s="63"/>
      <c r="H199" s="63"/>
      <c r="I199" s="63"/>
      <c r="J199" s="63"/>
      <c r="K199" s="63"/>
    </row>
    <row r="200" spans="1:11" ht="15.75" thickBot="1" x14ac:dyDescent="0.3">
      <c r="A200" s="63">
        <v>59</v>
      </c>
      <c r="B200" s="64" t="s">
        <v>1002</v>
      </c>
      <c r="C200" s="63"/>
      <c r="D200" s="63"/>
      <c r="E200" s="63"/>
      <c r="F200" s="63"/>
      <c r="G200" s="63"/>
      <c r="H200" s="63"/>
      <c r="I200" s="63"/>
      <c r="J200" s="63"/>
      <c r="K200" s="63"/>
    </row>
    <row r="201" spans="1:11" s="133" customFormat="1" ht="15.75" thickBot="1" x14ac:dyDescent="0.3">
      <c r="A201" s="63">
        <v>60</v>
      </c>
      <c r="B201" s="64" t="s">
        <v>241</v>
      </c>
      <c r="C201" s="63"/>
      <c r="D201" s="63"/>
      <c r="E201" s="63"/>
      <c r="F201" s="63"/>
      <c r="G201" s="63"/>
      <c r="H201" s="63"/>
      <c r="I201" s="63"/>
      <c r="J201" s="63"/>
      <c r="K201" s="63"/>
    </row>
    <row r="202" spans="1:11" ht="15.75" thickBot="1" x14ac:dyDescent="0.3">
      <c r="A202" s="63">
        <v>61</v>
      </c>
      <c r="B202" s="64" t="s">
        <v>1003</v>
      </c>
      <c r="C202" s="63"/>
      <c r="D202" s="63"/>
      <c r="E202" s="63"/>
      <c r="F202" s="63"/>
      <c r="G202" s="63"/>
      <c r="H202" s="63"/>
      <c r="I202" s="63"/>
      <c r="J202" s="63"/>
      <c r="K202" s="63"/>
    </row>
    <row r="203" spans="1:11" ht="15.75" thickBot="1" x14ac:dyDescent="0.3">
      <c r="A203" s="63">
        <v>62</v>
      </c>
      <c r="B203" s="64" t="s">
        <v>1004</v>
      </c>
      <c r="C203" s="63"/>
      <c r="D203" s="63"/>
      <c r="E203" s="63"/>
      <c r="F203" s="63"/>
      <c r="G203" s="63"/>
      <c r="H203" s="63"/>
      <c r="I203" s="63"/>
      <c r="J203" s="63"/>
      <c r="K203" s="63"/>
    </row>
    <row r="204" spans="1:11" ht="15.75" thickBot="1" x14ac:dyDescent="0.3">
      <c r="A204" s="63">
        <v>63</v>
      </c>
      <c r="B204" s="64" t="s">
        <v>1005</v>
      </c>
      <c r="C204" s="63"/>
      <c r="D204" s="63"/>
      <c r="E204" s="63"/>
      <c r="F204" s="63"/>
      <c r="G204" s="63"/>
      <c r="H204" s="63"/>
      <c r="I204" s="63"/>
      <c r="J204" s="63"/>
      <c r="K204" s="63"/>
    </row>
    <row r="205" spans="1:11" ht="15.75" thickBot="1" x14ac:dyDescent="0.3">
      <c r="A205" s="63">
        <v>64</v>
      </c>
      <c r="B205" s="64" t="s">
        <v>1006</v>
      </c>
      <c r="C205" s="63"/>
      <c r="D205" s="63"/>
      <c r="E205" s="63"/>
      <c r="F205" s="63"/>
      <c r="G205" s="63"/>
      <c r="H205" s="63"/>
      <c r="I205" s="63"/>
      <c r="J205" s="63"/>
      <c r="K205" s="63"/>
    </row>
    <row r="206" spans="1:11" ht="15.75" thickBot="1" x14ac:dyDescent="0.3">
      <c r="A206" s="63">
        <v>65</v>
      </c>
      <c r="B206" s="64" t="s">
        <v>243</v>
      </c>
      <c r="C206" s="63"/>
      <c r="D206" s="63"/>
      <c r="E206" s="63"/>
      <c r="F206" s="63"/>
      <c r="G206" s="63"/>
      <c r="H206" s="63"/>
      <c r="I206" s="63"/>
      <c r="J206" s="63"/>
      <c r="K206" s="63"/>
    </row>
    <row r="207" spans="1:11" ht="15.75" thickBot="1" x14ac:dyDescent="0.3">
      <c r="A207" s="63">
        <v>66</v>
      </c>
      <c r="B207" s="64" t="s">
        <v>995</v>
      </c>
      <c r="C207" s="63"/>
      <c r="D207" s="63"/>
      <c r="E207" s="63"/>
      <c r="F207" s="63"/>
      <c r="G207" s="63"/>
      <c r="H207" s="63"/>
      <c r="I207" s="63"/>
      <c r="J207" s="63"/>
      <c r="K207" s="63"/>
    </row>
    <row r="208" spans="1:11" ht="15.75" thickBot="1" x14ac:dyDescent="0.3">
      <c r="A208" s="63">
        <v>67</v>
      </c>
      <c r="B208" s="64" t="s">
        <v>388</v>
      </c>
      <c r="C208" s="63"/>
      <c r="D208" s="63"/>
      <c r="E208" s="63"/>
      <c r="F208" s="63"/>
      <c r="G208" s="63"/>
      <c r="H208" s="63"/>
      <c r="I208" s="63"/>
      <c r="J208" s="63"/>
      <c r="K208" s="63"/>
    </row>
    <row r="209" spans="1:11" ht="15.75" thickBot="1" x14ac:dyDescent="0.3">
      <c r="A209" s="63">
        <v>68</v>
      </c>
      <c r="B209" s="64" t="s">
        <v>1026</v>
      </c>
      <c r="C209" s="63"/>
      <c r="D209" s="63"/>
      <c r="E209" s="63"/>
      <c r="F209" s="63"/>
      <c r="G209" s="63"/>
      <c r="H209" s="63"/>
      <c r="I209" s="63"/>
      <c r="J209" s="63"/>
      <c r="K209" s="63"/>
    </row>
    <row r="210" spans="1:11" ht="15.75" thickBot="1" x14ac:dyDescent="0.3">
      <c r="A210" s="63">
        <v>69</v>
      </c>
      <c r="B210" s="64" t="s">
        <v>389</v>
      </c>
      <c r="C210" s="63"/>
      <c r="D210" s="63"/>
      <c r="E210" s="63"/>
      <c r="F210" s="63"/>
      <c r="G210" s="63"/>
      <c r="H210" s="63"/>
      <c r="I210" s="63"/>
      <c r="J210" s="63"/>
      <c r="K210" s="63"/>
    </row>
    <row r="211" spans="1:11" ht="15.75" thickBot="1" x14ac:dyDescent="0.3">
      <c r="A211" s="63">
        <v>70</v>
      </c>
      <c r="B211" s="64" t="s">
        <v>390</v>
      </c>
      <c r="C211" s="63"/>
      <c r="D211" s="63"/>
      <c r="E211" s="63"/>
      <c r="F211" s="63"/>
      <c r="G211" s="63"/>
      <c r="H211" s="63"/>
      <c r="I211" s="63"/>
      <c r="J211" s="63"/>
      <c r="K211" s="63"/>
    </row>
    <row r="212" spans="1:11" ht="15.75" thickBot="1" x14ac:dyDescent="0.3">
      <c r="A212" s="63">
        <v>71</v>
      </c>
      <c r="B212" s="64" t="s">
        <v>1007</v>
      </c>
      <c r="C212" s="63"/>
      <c r="D212" s="63"/>
      <c r="E212" s="63"/>
      <c r="F212" s="63"/>
      <c r="G212" s="63"/>
      <c r="H212" s="63"/>
      <c r="I212" s="63"/>
      <c r="J212" s="63"/>
      <c r="K212" s="63"/>
    </row>
    <row r="213" spans="1:11" ht="15.75" thickBot="1" x14ac:dyDescent="0.3">
      <c r="A213" s="63">
        <v>72</v>
      </c>
      <c r="B213" s="64" t="s">
        <v>395</v>
      </c>
      <c r="C213" s="63"/>
      <c r="D213" s="63"/>
      <c r="E213" s="63"/>
      <c r="F213" s="63"/>
      <c r="G213" s="63"/>
      <c r="H213" s="63"/>
      <c r="I213" s="63"/>
      <c r="J213" s="63"/>
      <c r="K213" s="63"/>
    </row>
    <row r="214" spans="1:11" ht="15.75" thickBot="1" x14ac:dyDescent="0.3">
      <c r="A214" s="63">
        <v>73</v>
      </c>
      <c r="B214" s="64" t="s">
        <v>996</v>
      </c>
      <c r="C214" s="63"/>
      <c r="D214" s="63"/>
      <c r="E214" s="63"/>
      <c r="F214" s="63"/>
      <c r="G214" s="63"/>
      <c r="H214" s="63"/>
      <c r="I214" s="63"/>
      <c r="J214" s="63"/>
      <c r="K214" s="63"/>
    </row>
    <row r="215" spans="1:11" ht="15.75" thickBot="1" x14ac:dyDescent="0.3">
      <c r="A215" s="63">
        <v>74</v>
      </c>
      <c r="B215" s="64" t="s">
        <v>997</v>
      </c>
      <c r="C215" s="63"/>
      <c r="D215" s="63"/>
      <c r="E215" s="63"/>
      <c r="F215" s="63"/>
      <c r="G215" s="63"/>
      <c r="H215" s="63"/>
      <c r="I215" s="63"/>
      <c r="J215" s="63"/>
      <c r="K215" s="63"/>
    </row>
    <row r="216" spans="1:11" ht="15.75" thickBot="1" x14ac:dyDescent="0.3">
      <c r="A216" s="63">
        <v>75</v>
      </c>
      <c r="B216" s="64" t="s">
        <v>998</v>
      </c>
      <c r="C216" s="63"/>
      <c r="D216" s="63"/>
      <c r="E216" s="63"/>
      <c r="F216" s="63"/>
      <c r="G216" s="63"/>
      <c r="H216" s="63"/>
      <c r="I216" s="63"/>
      <c r="J216" s="63"/>
      <c r="K216" s="63"/>
    </row>
    <row r="217" spans="1:11" ht="15.75" thickBot="1" x14ac:dyDescent="0.3">
      <c r="A217" s="63">
        <v>76</v>
      </c>
      <c r="B217" s="64" t="s">
        <v>1008</v>
      </c>
      <c r="C217" s="63"/>
      <c r="D217" s="63"/>
      <c r="E217" s="63"/>
      <c r="F217" s="63"/>
      <c r="G217" s="63"/>
      <c r="H217" s="63"/>
      <c r="I217" s="63"/>
      <c r="J217" s="63"/>
      <c r="K217" s="63"/>
    </row>
    <row r="218" spans="1:11" ht="15.75" thickBot="1" x14ac:dyDescent="0.3">
      <c r="A218" s="63">
        <v>77</v>
      </c>
      <c r="B218" s="64" t="s">
        <v>1009</v>
      </c>
      <c r="C218" s="63"/>
      <c r="D218" s="63"/>
      <c r="E218" s="63">
        <v>5</v>
      </c>
      <c r="F218" s="63">
        <v>22.7</v>
      </c>
      <c r="G218" s="63">
        <v>8</v>
      </c>
      <c r="H218" s="63">
        <v>36.4</v>
      </c>
      <c r="I218" s="63">
        <v>9</v>
      </c>
      <c r="J218" s="63">
        <v>40.9</v>
      </c>
      <c r="K218" s="63">
        <v>22</v>
      </c>
    </row>
    <row r="219" spans="1:11" ht="15.75" thickBot="1" x14ac:dyDescent="0.3">
      <c r="A219" s="63">
        <v>78</v>
      </c>
      <c r="B219" s="64" t="s">
        <v>1010</v>
      </c>
      <c r="C219" s="63"/>
      <c r="D219" s="63"/>
      <c r="E219" s="63">
        <v>6</v>
      </c>
      <c r="F219" s="63">
        <v>27.3</v>
      </c>
      <c r="G219" s="63">
        <v>7</v>
      </c>
      <c r="H219" s="63">
        <v>31.8</v>
      </c>
      <c r="I219" s="63">
        <v>9</v>
      </c>
      <c r="J219" s="63">
        <v>40.9</v>
      </c>
      <c r="K219" s="63">
        <v>22</v>
      </c>
    </row>
    <row r="220" spans="1:11" ht="15.75" thickBot="1" x14ac:dyDescent="0.3">
      <c r="A220" s="63">
        <v>79</v>
      </c>
      <c r="B220" s="64" t="s">
        <v>1011</v>
      </c>
      <c r="C220" s="63">
        <v>7</v>
      </c>
      <c r="D220" s="63">
        <v>31.8</v>
      </c>
      <c r="E220" s="63">
        <v>10</v>
      </c>
      <c r="F220" s="63">
        <v>45.5</v>
      </c>
      <c r="G220" s="63">
        <v>3</v>
      </c>
      <c r="H220" s="63">
        <v>13.6</v>
      </c>
      <c r="I220" s="63">
        <v>2</v>
      </c>
      <c r="J220" s="63">
        <v>9.1</v>
      </c>
      <c r="K220" s="63">
        <v>22</v>
      </c>
    </row>
    <row r="221" spans="1:11" ht="15.75" thickBot="1" x14ac:dyDescent="0.3">
      <c r="A221" s="63">
        <v>80</v>
      </c>
      <c r="B221" s="64" t="s">
        <v>1012</v>
      </c>
      <c r="C221" s="63"/>
      <c r="D221" s="63"/>
      <c r="E221" s="63"/>
      <c r="F221" s="63"/>
      <c r="G221" s="63"/>
      <c r="H221" s="63"/>
      <c r="I221" s="63"/>
      <c r="J221" s="63"/>
      <c r="K221" s="63"/>
    </row>
    <row r="222" spans="1:11" ht="15.75" thickBot="1" x14ac:dyDescent="0.3">
      <c r="A222" s="63">
        <v>81</v>
      </c>
      <c r="B222" s="64" t="s">
        <v>1013</v>
      </c>
      <c r="C222" s="63"/>
      <c r="D222" s="63"/>
      <c r="E222" s="63"/>
      <c r="F222" s="63"/>
      <c r="G222" s="63"/>
      <c r="H222" s="63"/>
      <c r="I222" s="63"/>
      <c r="J222" s="63"/>
      <c r="K222" s="63"/>
    </row>
    <row r="223" spans="1:11" ht="15.75" thickBot="1" x14ac:dyDescent="0.3">
      <c r="A223" s="63">
        <v>82</v>
      </c>
      <c r="B223" s="64" t="s">
        <v>1014</v>
      </c>
      <c r="C223" s="63"/>
      <c r="D223" s="63"/>
      <c r="E223" s="63"/>
      <c r="F223" s="63"/>
      <c r="G223" s="63"/>
      <c r="H223" s="63"/>
      <c r="I223" s="63"/>
      <c r="J223" s="63"/>
      <c r="K223" s="63"/>
    </row>
    <row r="224" spans="1:11" ht="15.75" thickBot="1" x14ac:dyDescent="0.3">
      <c r="A224" s="63">
        <v>83</v>
      </c>
      <c r="B224" s="64" t="s">
        <v>1015</v>
      </c>
      <c r="C224" s="63"/>
      <c r="D224" s="63"/>
      <c r="E224" s="63"/>
      <c r="F224" s="63"/>
      <c r="G224" s="63"/>
      <c r="H224" s="63"/>
      <c r="I224" s="63"/>
      <c r="J224" s="63"/>
      <c r="K224" s="63"/>
    </row>
    <row r="225" spans="1:11" ht="15.75" thickBot="1" x14ac:dyDescent="0.3">
      <c r="A225" s="63">
        <v>84</v>
      </c>
      <c r="B225" s="64" t="s">
        <v>1028</v>
      </c>
      <c r="C225" s="63"/>
      <c r="D225" s="63"/>
      <c r="E225" s="63"/>
      <c r="F225" s="63"/>
      <c r="G225" s="63"/>
      <c r="H225" s="63"/>
      <c r="I225" s="63"/>
      <c r="J225" s="63"/>
      <c r="K225" s="63"/>
    </row>
    <row r="226" spans="1:11" ht="15.75" thickBot="1" x14ac:dyDescent="0.3">
      <c r="A226" s="63">
        <v>85</v>
      </c>
      <c r="B226" s="64" t="s">
        <v>103</v>
      </c>
      <c r="C226" s="63"/>
      <c r="D226" s="63"/>
      <c r="E226" s="63">
        <v>6</v>
      </c>
      <c r="F226" s="63">
        <v>15.8</v>
      </c>
      <c r="G226" s="63">
        <v>16</v>
      </c>
      <c r="H226" s="63">
        <v>42.1</v>
      </c>
      <c r="I226" s="63">
        <v>16</v>
      </c>
      <c r="J226" s="63">
        <v>42.1</v>
      </c>
      <c r="K226" s="63">
        <v>38</v>
      </c>
    </row>
    <row r="227" spans="1:11" ht="15.75" thickBot="1" x14ac:dyDescent="0.3">
      <c r="A227" s="311" t="s">
        <v>104</v>
      </c>
      <c r="B227" s="312"/>
      <c r="C227" s="63">
        <v>47</v>
      </c>
      <c r="D227" s="63">
        <v>7.9</v>
      </c>
      <c r="E227" s="63">
        <v>278</v>
      </c>
      <c r="F227" s="63">
        <v>46.9</v>
      </c>
      <c r="G227" s="63">
        <v>185</v>
      </c>
      <c r="H227" s="63">
        <v>31.2</v>
      </c>
      <c r="I227" s="63">
        <v>83</v>
      </c>
      <c r="J227" s="63">
        <v>14</v>
      </c>
      <c r="K227" s="63">
        <v>593</v>
      </c>
    </row>
    <row r="228" spans="1:11" x14ac:dyDescent="0.25">
      <c r="A228" s="156" t="s">
        <v>425</v>
      </c>
    </row>
    <row r="229" spans="1:11" x14ac:dyDescent="0.25">
      <c r="A229" s="273"/>
      <c r="B229" s="349" t="s">
        <v>79</v>
      </c>
      <c r="C229" s="273"/>
    </row>
    <row r="230" spans="1:11" x14ac:dyDescent="0.25">
      <c r="A230" s="273"/>
      <c r="B230" s="59"/>
      <c r="C230" s="273"/>
    </row>
    <row r="231" spans="1:11" x14ac:dyDescent="0.25">
      <c r="A231" s="273"/>
      <c r="B231" s="59"/>
      <c r="C231" s="273"/>
    </row>
    <row r="232" spans="1:11" x14ac:dyDescent="0.25">
      <c r="A232" s="273"/>
      <c r="B232" s="349" t="s">
        <v>80</v>
      </c>
      <c r="C232" s="273"/>
    </row>
    <row r="233" spans="1:11" x14ac:dyDescent="0.25">
      <c r="A233" s="273"/>
      <c r="B233" s="349" t="s">
        <v>81</v>
      </c>
      <c r="C233" s="273"/>
    </row>
    <row r="234" spans="1:11" x14ac:dyDescent="0.25">
      <c r="A234" s="273"/>
      <c r="B234" s="349" t="s">
        <v>82</v>
      </c>
      <c r="C234" s="273"/>
    </row>
    <row r="235" spans="1:11" x14ac:dyDescent="0.25">
      <c r="A235" s="273"/>
      <c r="B235" s="349" t="s">
        <v>83</v>
      </c>
      <c r="C235" s="273"/>
    </row>
    <row r="236" spans="1:11" ht="15.75" thickBot="1" x14ac:dyDescent="0.3">
      <c r="A236" s="273"/>
      <c r="B236" s="349">
        <v>2024</v>
      </c>
      <c r="C236" s="273"/>
    </row>
    <row r="237" spans="1:11" ht="15.75" thickBot="1" x14ac:dyDescent="0.3">
      <c r="A237" s="350" t="s">
        <v>84</v>
      </c>
      <c r="B237" s="63" t="s">
        <v>85</v>
      </c>
      <c r="C237" s="350" t="s">
        <v>86</v>
      </c>
      <c r="D237" s="63" t="s">
        <v>87</v>
      </c>
      <c r="E237" s="350" t="s">
        <v>88</v>
      </c>
      <c r="F237" s="63" t="s">
        <v>224</v>
      </c>
      <c r="G237" s="350" t="s">
        <v>89</v>
      </c>
      <c r="H237" s="63" t="s">
        <v>135</v>
      </c>
    </row>
    <row r="238" spans="1:11" ht="15.75" thickBot="1" x14ac:dyDescent="0.3">
      <c r="A238" s="351" t="s">
        <v>37</v>
      </c>
      <c r="B238" s="351" t="s">
        <v>90</v>
      </c>
      <c r="C238" s="351" t="s">
        <v>91</v>
      </c>
      <c r="D238" s="351" t="s">
        <v>10</v>
      </c>
      <c r="E238" s="351" t="s">
        <v>92</v>
      </c>
      <c r="F238" s="351" t="s">
        <v>10</v>
      </c>
      <c r="G238" s="351" t="s">
        <v>93</v>
      </c>
      <c r="H238" s="351" t="s">
        <v>10</v>
      </c>
      <c r="I238" s="351" t="s">
        <v>94</v>
      </c>
      <c r="J238" s="351" t="s">
        <v>10</v>
      </c>
      <c r="K238" s="65" t="s">
        <v>95</v>
      </c>
    </row>
    <row r="239" spans="1:11" ht="15.75" thickBot="1" x14ac:dyDescent="0.3">
      <c r="A239" s="63">
        <v>1</v>
      </c>
      <c r="B239" s="64" t="s">
        <v>96</v>
      </c>
      <c r="C239" s="63"/>
      <c r="D239" s="63"/>
      <c r="E239" s="63"/>
      <c r="F239" s="63"/>
      <c r="G239" s="63"/>
      <c r="H239" s="63"/>
      <c r="I239" s="63"/>
      <c r="J239" s="63"/>
      <c r="K239" s="63"/>
    </row>
    <row r="240" spans="1:11" ht="15.75" thickBot="1" x14ac:dyDescent="0.3">
      <c r="A240" s="63">
        <v>2</v>
      </c>
      <c r="B240" s="64" t="s">
        <v>987</v>
      </c>
      <c r="C240" s="63"/>
      <c r="D240" s="63"/>
      <c r="E240" s="63">
        <v>19</v>
      </c>
      <c r="F240" s="63">
        <v>52.8</v>
      </c>
      <c r="G240" s="63">
        <v>15</v>
      </c>
      <c r="H240" s="63">
        <v>41.7</v>
      </c>
      <c r="I240" s="63">
        <v>2</v>
      </c>
      <c r="J240" s="63">
        <v>5.6</v>
      </c>
      <c r="K240" s="63">
        <v>36</v>
      </c>
    </row>
    <row r="241" spans="1:11" ht="15.75" thickBot="1" x14ac:dyDescent="0.3">
      <c r="A241" s="63">
        <v>3</v>
      </c>
      <c r="B241" s="64" t="s">
        <v>988</v>
      </c>
      <c r="C241" s="63">
        <v>2</v>
      </c>
      <c r="D241" s="63">
        <v>5.6</v>
      </c>
      <c r="E241" s="63">
        <v>29</v>
      </c>
      <c r="F241" s="63">
        <v>80.599999999999994</v>
      </c>
      <c r="G241" s="63">
        <v>5</v>
      </c>
      <c r="H241" s="63">
        <v>13.9</v>
      </c>
      <c r="I241" s="63"/>
      <c r="J241" s="63"/>
      <c r="K241" s="63">
        <v>36</v>
      </c>
    </row>
    <row r="242" spans="1:11" ht="15.75" thickBot="1" x14ac:dyDescent="0.3">
      <c r="A242" s="63">
        <v>4</v>
      </c>
      <c r="B242" s="64" t="s">
        <v>97</v>
      </c>
      <c r="C242" s="63"/>
      <c r="D242" s="63"/>
      <c r="E242" s="63">
        <v>24</v>
      </c>
      <c r="F242" s="63">
        <v>66.7</v>
      </c>
      <c r="G242" s="63">
        <v>11</v>
      </c>
      <c r="H242" s="63">
        <v>30.6</v>
      </c>
      <c r="I242" s="63">
        <v>1</v>
      </c>
      <c r="J242" s="63">
        <v>2.8</v>
      </c>
      <c r="K242" s="63">
        <v>36</v>
      </c>
    </row>
    <row r="243" spans="1:11" ht="15.75" thickBot="1" x14ac:dyDescent="0.3">
      <c r="A243" s="63">
        <v>5</v>
      </c>
      <c r="B243" s="64" t="s">
        <v>989</v>
      </c>
      <c r="C243" s="63">
        <v>5</v>
      </c>
      <c r="D243" s="63">
        <v>13.9</v>
      </c>
      <c r="E243" s="63">
        <v>28</v>
      </c>
      <c r="F243" s="63">
        <v>77.8</v>
      </c>
      <c r="G243" s="63">
        <v>3</v>
      </c>
      <c r="H243" s="63">
        <v>8.3000000000000007</v>
      </c>
      <c r="I243" s="63"/>
      <c r="J243" s="63"/>
      <c r="K243" s="63">
        <v>36</v>
      </c>
    </row>
    <row r="244" spans="1:11" ht="15.75" thickBot="1" x14ac:dyDescent="0.3">
      <c r="A244" s="63">
        <v>6</v>
      </c>
      <c r="B244" s="64" t="s">
        <v>423</v>
      </c>
      <c r="C244" s="63"/>
      <c r="D244" s="63"/>
      <c r="E244" s="63">
        <v>2</v>
      </c>
      <c r="F244" s="63">
        <v>5.6</v>
      </c>
      <c r="G244" s="63">
        <v>9</v>
      </c>
      <c r="H244" s="63">
        <v>25</v>
      </c>
      <c r="I244" s="63">
        <v>25</v>
      </c>
      <c r="J244" s="63">
        <v>69.400000000000006</v>
      </c>
      <c r="K244" s="63">
        <v>36</v>
      </c>
    </row>
    <row r="245" spans="1:11" ht="15.75" thickBot="1" x14ac:dyDescent="0.3">
      <c r="A245" s="63">
        <v>7</v>
      </c>
      <c r="B245" s="64" t="s">
        <v>246</v>
      </c>
      <c r="C245" s="63"/>
      <c r="D245" s="63"/>
      <c r="E245" s="63">
        <v>10</v>
      </c>
      <c r="F245" s="63">
        <v>27.8</v>
      </c>
      <c r="G245" s="63">
        <v>19</v>
      </c>
      <c r="H245" s="63">
        <v>52.8</v>
      </c>
      <c r="I245" s="63">
        <v>7</v>
      </c>
      <c r="J245" s="63">
        <v>19.399999999999999</v>
      </c>
      <c r="K245" s="63">
        <v>36</v>
      </c>
    </row>
    <row r="246" spans="1:11" ht="15.75" thickBot="1" x14ac:dyDescent="0.3">
      <c r="A246" s="63">
        <v>8</v>
      </c>
      <c r="B246" s="64" t="s">
        <v>247</v>
      </c>
      <c r="C246" s="63"/>
      <c r="D246" s="63"/>
      <c r="E246" s="63">
        <v>3</v>
      </c>
      <c r="F246" s="63">
        <v>8.3000000000000007</v>
      </c>
      <c r="G246" s="63">
        <v>29</v>
      </c>
      <c r="H246" s="63">
        <v>80.599999999999994</v>
      </c>
      <c r="I246" s="63">
        <v>4</v>
      </c>
      <c r="J246" s="63">
        <v>11.1</v>
      </c>
      <c r="K246" s="63">
        <v>36</v>
      </c>
    </row>
    <row r="247" spans="1:11" ht="15.75" thickBot="1" x14ac:dyDescent="0.3">
      <c r="A247" s="63">
        <v>9</v>
      </c>
      <c r="B247" s="64" t="s">
        <v>99</v>
      </c>
      <c r="C247" s="63"/>
      <c r="D247" s="63"/>
      <c r="E247" s="63">
        <v>30</v>
      </c>
      <c r="F247" s="63">
        <v>83.3</v>
      </c>
      <c r="G247" s="63">
        <v>6</v>
      </c>
      <c r="H247" s="63">
        <v>16.7</v>
      </c>
      <c r="I247" s="63"/>
      <c r="J247" s="63"/>
      <c r="K247" s="63">
        <v>36</v>
      </c>
    </row>
    <row r="248" spans="1:11" ht="15.75" thickBot="1" x14ac:dyDescent="0.3">
      <c r="A248" s="63">
        <v>10</v>
      </c>
      <c r="B248" s="64" t="s">
        <v>100</v>
      </c>
      <c r="C248" s="63">
        <v>13</v>
      </c>
      <c r="D248" s="63">
        <v>36.1</v>
      </c>
      <c r="E248" s="63">
        <v>16</v>
      </c>
      <c r="F248" s="63">
        <v>44.4</v>
      </c>
      <c r="G248" s="63">
        <v>4</v>
      </c>
      <c r="H248" s="63">
        <v>11.1</v>
      </c>
      <c r="I248" s="63">
        <v>3</v>
      </c>
      <c r="J248" s="63">
        <v>8.3000000000000007</v>
      </c>
      <c r="K248" s="63">
        <v>36</v>
      </c>
    </row>
    <row r="249" spans="1:11" ht="15.75" thickBot="1" x14ac:dyDescent="0.3">
      <c r="A249" s="63">
        <v>11</v>
      </c>
      <c r="B249" s="64" t="s">
        <v>1</v>
      </c>
      <c r="C249" s="63">
        <v>3</v>
      </c>
      <c r="D249" s="63">
        <v>8.3000000000000007</v>
      </c>
      <c r="E249" s="63">
        <v>27</v>
      </c>
      <c r="F249" s="63">
        <v>75</v>
      </c>
      <c r="G249" s="63">
        <v>6</v>
      </c>
      <c r="H249" s="63">
        <v>16.7</v>
      </c>
      <c r="I249" s="63"/>
      <c r="J249" s="63"/>
      <c r="K249" s="63">
        <v>36</v>
      </c>
    </row>
    <row r="250" spans="1:11" ht="15.75" thickBot="1" x14ac:dyDescent="0.3">
      <c r="A250" s="63">
        <v>12</v>
      </c>
      <c r="B250" s="64" t="s">
        <v>424</v>
      </c>
      <c r="C250" s="63"/>
      <c r="D250" s="63"/>
      <c r="E250" s="63">
        <v>7</v>
      </c>
      <c r="F250" s="63">
        <v>19.399999999999999</v>
      </c>
      <c r="G250" s="63">
        <v>18</v>
      </c>
      <c r="H250" s="63">
        <v>50</v>
      </c>
      <c r="I250" s="63">
        <v>11</v>
      </c>
      <c r="J250" s="63">
        <v>30.6</v>
      </c>
      <c r="K250" s="63">
        <v>36</v>
      </c>
    </row>
    <row r="251" spans="1:11" ht="15.75" thickBot="1" x14ac:dyDescent="0.3">
      <c r="A251" s="63">
        <v>13</v>
      </c>
      <c r="B251" s="64" t="s">
        <v>1016</v>
      </c>
      <c r="C251" s="63"/>
      <c r="D251" s="63"/>
      <c r="E251" s="63"/>
      <c r="F251" s="63"/>
      <c r="G251" s="63"/>
      <c r="H251" s="63"/>
      <c r="I251" s="63"/>
      <c r="J251" s="63"/>
      <c r="K251" s="63"/>
    </row>
    <row r="252" spans="1:11" ht="15.75" thickBot="1" x14ac:dyDescent="0.3">
      <c r="A252" s="63">
        <v>14</v>
      </c>
      <c r="B252" s="64" t="s">
        <v>234</v>
      </c>
      <c r="C252" s="63"/>
      <c r="D252" s="63"/>
      <c r="E252" s="63">
        <v>3</v>
      </c>
      <c r="F252" s="63">
        <v>15.8</v>
      </c>
      <c r="G252" s="63">
        <v>10</v>
      </c>
      <c r="H252" s="63">
        <v>52.6</v>
      </c>
      <c r="I252" s="63">
        <v>6</v>
      </c>
      <c r="J252" s="63">
        <v>31.6</v>
      </c>
      <c r="K252" s="63">
        <v>19</v>
      </c>
    </row>
    <row r="253" spans="1:11" ht="15.75" thickBot="1" x14ac:dyDescent="0.3">
      <c r="A253" s="63">
        <v>15</v>
      </c>
      <c r="B253" s="64" t="s">
        <v>235</v>
      </c>
      <c r="C253" s="63"/>
      <c r="D253" s="63"/>
      <c r="E253" s="63">
        <v>15</v>
      </c>
      <c r="F253" s="63">
        <v>78.900000000000006</v>
      </c>
      <c r="G253" s="63"/>
      <c r="H253" s="63"/>
      <c r="I253" s="63">
        <v>4</v>
      </c>
      <c r="J253" s="63">
        <v>21.1</v>
      </c>
      <c r="K253" s="63">
        <v>19</v>
      </c>
    </row>
    <row r="254" spans="1:11" ht="15.75" thickBot="1" x14ac:dyDescent="0.3">
      <c r="A254" s="63">
        <v>16</v>
      </c>
      <c r="B254" s="64" t="s">
        <v>1002</v>
      </c>
      <c r="C254" s="63"/>
      <c r="D254" s="63"/>
      <c r="E254" s="63">
        <v>6</v>
      </c>
      <c r="F254" s="63">
        <v>31.6</v>
      </c>
      <c r="G254" s="63">
        <v>12</v>
      </c>
      <c r="H254" s="63">
        <v>63.2</v>
      </c>
      <c r="I254" s="63">
        <v>1</v>
      </c>
      <c r="J254" s="63">
        <v>5.3</v>
      </c>
      <c r="K254" s="63">
        <v>19</v>
      </c>
    </row>
    <row r="255" spans="1:11" ht="15.75" thickBot="1" x14ac:dyDescent="0.3">
      <c r="A255" s="63">
        <v>17</v>
      </c>
      <c r="B255" s="64" t="s">
        <v>236</v>
      </c>
      <c r="C255" s="63"/>
      <c r="D255" s="63"/>
      <c r="E255" s="63">
        <v>4</v>
      </c>
      <c r="F255" s="63">
        <v>21.1</v>
      </c>
      <c r="G255" s="63">
        <v>5</v>
      </c>
      <c r="H255" s="63">
        <v>26.3</v>
      </c>
      <c r="I255" s="63">
        <v>10</v>
      </c>
      <c r="J255" s="63">
        <v>52.6</v>
      </c>
      <c r="K255" s="63">
        <v>19</v>
      </c>
    </row>
    <row r="256" spans="1:11" ht="15.75" thickBot="1" x14ac:dyDescent="0.3">
      <c r="A256" s="63">
        <v>18</v>
      </c>
      <c r="B256" s="64" t="s">
        <v>394</v>
      </c>
      <c r="C256" s="63"/>
      <c r="D256" s="63"/>
      <c r="E256" s="63"/>
      <c r="F256" s="63"/>
      <c r="G256" s="63"/>
      <c r="H256" s="63"/>
      <c r="I256" s="63"/>
      <c r="J256" s="63"/>
      <c r="K256" s="63"/>
    </row>
    <row r="257" spans="1:11" ht="15.75" thickBot="1" x14ac:dyDescent="0.3">
      <c r="A257" s="63">
        <v>19</v>
      </c>
      <c r="B257" s="64" t="s">
        <v>227</v>
      </c>
      <c r="C257" s="63"/>
      <c r="D257" s="63"/>
      <c r="E257" s="63"/>
      <c r="F257" s="63"/>
      <c r="G257" s="63"/>
      <c r="H257" s="63"/>
      <c r="I257" s="63"/>
      <c r="J257" s="63"/>
      <c r="K257" s="63"/>
    </row>
    <row r="258" spans="1:11" ht="15.75" thickBot="1" x14ac:dyDescent="0.3">
      <c r="A258" s="63">
        <v>20</v>
      </c>
      <c r="B258" s="64" t="s">
        <v>228</v>
      </c>
      <c r="C258" s="63"/>
      <c r="D258" s="63"/>
      <c r="E258" s="63"/>
      <c r="F258" s="63"/>
      <c r="G258" s="63"/>
      <c r="H258" s="63"/>
      <c r="I258" s="63"/>
      <c r="J258" s="63"/>
      <c r="K258" s="63"/>
    </row>
    <row r="259" spans="1:11" ht="15.75" thickBot="1" x14ac:dyDescent="0.3">
      <c r="A259" s="63">
        <v>21</v>
      </c>
      <c r="B259" s="64" t="s">
        <v>229</v>
      </c>
      <c r="C259" s="63"/>
      <c r="D259" s="63"/>
      <c r="E259" s="63"/>
      <c r="F259" s="63"/>
      <c r="G259" s="63"/>
      <c r="H259" s="63"/>
      <c r="I259" s="63"/>
      <c r="J259" s="63"/>
      <c r="K259" s="63"/>
    </row>
    <row r="260" spans="1:11" ht="15.75" thickBot="1" x14ac:dyDescent="0.3">
      <c r="A260" s="63">
        <v>22</v>
      </c>
      <c r="B260" s="64" t="s">
        <v>1029</v>
      </c>
      <c r="C260" s="63"/>
      <c r="D260" s="63"/>
      <c r="E260" s="63"/>
      <c r="F260" s="63"/>
      <c r="G260" s="63"/>
      <c r="H260" s="63"/>
      <c r="I260" s="63"/>
      <c r="J260" s="63"/>
      <c r="K260" s="63"/>
    </row>
    <row r="261" spans="1:11" ht="15.75" thickBot="1" x14ac:dyDescent="0.3">
      <c r="A261" s="63">
        <v>23</v>
      </c>
      <c r="B261" s="64" t="s">
        <v>230</v>
      </c>
      <c r="C261" s="63"/>
      <c r="D261" s="63"/>
      <c r="E261" s="63"/>
      <c r="F261" s="63"/>
      <c r="G261" s="63"/>
      <c r="H261" s="63"/>
      <c r="I261" s="63"/>
      <c r="J261" s="63"/>
      <c r="K261" s="63"/>
    </row>
    <row r="262" spans="1:11" ht="15.75" thickBot="1" x14ac:dyDescent="0.3">
      <c r="A262" s="63">
        <v>24</v>
      </c>
      <c r="B262" s="64" t="s">
        <v>1017</v>
      </c>
      <c r="C262" s="63"/>
      <c r="D262" s="63"/>
      <c r="E262" s="63"/>
      <c r="F262" s="63"/>
      <c r="G262" s="63"/>
      <c r="H262" s="63"/>
      <c r="I262" s="63"/>
      <c r="J262" s="63"/>
      <c r="K262" s="63"/>
    </row>
    <row r="263" spans="1:11" ht="15.75" thickBot="1" x14ac:dyDescent="0.3">
      <c r="A263" s="63">
        <v>25</v>
      </c>
      <c r="B263" s="64" t="s">
        <v>1018</v>
      </c>
      <c r="C263" s="63"/>
      <c r="D263" s="63"/>
      <c r="E263" s="63"/>
      <c r="F263" s="63"/>
      <c r="G263" s="63"/>
      <c r="H263" s="63"/>
      <c r="I263" s="63"/>
      <c r="J263" s="63"/>
      <c r="K263" s="63"/>
    </row>
    <row r="264" spans="1:11" ht="15.75" thickBot="1" x14ac:dyDescent="0.3">
      <c r="A264" s="63">
        <v>26</v>
      </c>
      <c r="B264" s="64" t="s">
        <v>1030</v>
      </c>
      <c r="C264" s="63"/>
      <c r="D264" s="63"/>
      <c r="E264" s="63"/>
      <c r="F264" s="63"/>
      <c r="G264" s="63"/>
      <c r="H264" s="63"/>
      <c r="I264" s="63"/>
      <c r="J264" s="63"/>
      <c r="K264" s="63"/>
    </row>
    <row r="265" spans="1:11" ht="15.75" thickBot="1" x14ac:dyDescent="0.3">
      <c r="A265" s="63">
        <v>27</v>
      </c>
      <c r="B265" s="64" t="s">
        <v>391</v>
      </c>
      <c r="C265" s="63"/>
      <c r="D265" s="63"/>
      <c r="E265" s="63"/>
      <c r="F265" s="63"/>
      <c r="G265" s="63"/>
      <c r="H265" s="63"/>
      <c r="I265" s="63"/>
      <c r="J265" s="63"/>
      <c r="K265" s="63"/>
    </row>
    <row r="266" spans="1:11" ht="15.75" thickBot="1" x14ac:dyDescent="0.3">
      <c r="A266" s="63">
        <v>28</v>
      </c>
      <c r="B266" s="64" t="s">
        <v>1019</v>
      </c>
      <c r="C266" s="63"/>
      <c r="D266" s="63"/>
      <c r="E266" s="63"/>
      <c r="F266" s="63"/>
      <c r="G266" s="63"/>
      <c r="H266" s="63"/>
      <c r="I266" s="63"/>
      <c r="J266" s="63"/>
      <c r="K266" s="63"/>
    </row>
    <row r="267" spans="1:11" ht="15.75" thickBot="1" x14ac:dyDescent="0.3">
      <c r="A267" s="63">
        <v>29</v>
      </c>
      <c r="B267" s="64" t="s">
        <v>237</v>
      </c>
      <c r="C267" s="63"/>
      <c r="D267" s="63"/>
      <c r="E267" s="63"/>
      <c r="F267" s="63"/>
      <c r="G267" s="63"/>
      <c r="H267" s="63"/>
      <c r="I267" s="63"/>
      <c r="J267" s="63"/>
      <c r="K267" s="63"/>
    </row>
    <row r="268" spans="1:11" ht="15.75" thickBot="1" x14ac:dyDescent="0.3">
      <c r="A268" s="63">
        <v>30</v>
      </c>
      <c r="B268" s="64" t="s">
        <v>238</v>
      </c>
      <c r="C268" s="63"/>
      <c r="D268" s="63"/>
      <c r="E268" s="63"/>
      <c r="F268" s="63"/>
      <c r="G268" s="63"/>
      <c r="H268" s="63"/>
      <c r="I268" s="63"/>
      <c r="J268" s="63"/>
      <c r="K268" s="63"/>
    </row>
    <row r="269" spans="1:11" ht="15.75" thickBot="1" x14ac:dyDescent="0.3">
      <c r="A269" s="63">
        <v>31</v>
      </c>
      <c r="B269" s="64" t="s">
        <v>1031</v>
      </c>
      <c r="C269" s="63"/>
      <c r="D269" s="63"/>
      <c r="E269" s="63"/>
      <c r="F269" s="63"/>
      <c r="G269" s="63"/>
      <c r="H269" s="63"/>
      <c r="I269" s="63"/>
      <c r="J269" s="63"/>
      <c r="K269" s="63"/>
    </row>
    <row r="270" spans="1:11" ht="15.75" thickBot="1" x14ac:dyDescent="0.3">
      <c r="A270" s="63">
        <v>32</v>
      </c>
      <c r="B270" s="64" t="s">
        <v>239</v>
      </c>
      <c r="C270" s="63"/>
      <c r="D270" s="63"/>
      <c r="E270" s="63"/>
      <c r="F270" s="63"/>
      <c r="G270" s="63"/>
      <c r="H270" s="63"/>
      <c r="I270" s="63"/>
      <c r="J270" s="63"/>
      <c r="K270" s="63"/>
    </row>
    <row r="271" spans="1:11" ht="15.75" thickBot="1" x14ac:dyDescent="0.3">
      <c r="A271" s="63">
        <v>33</v>
      </c>
      <c r="B271" s="64" t="s">
        <v>1020</v>
      </c>
      <c r="C271" s="63"/>
      <c r="D271" s="63"/>
      <c r="E271" s="63"/>
      <c r="F271" s="63"/>
      <c r="G271" s="63"/>
      <c r="H271" s="63"/>
      <c r="I271" s="63"/>
      <c r="J271" s="63"/>
      <c r="K271" s="63"/>
    </row>
    <row r="272" spans="1:11" ht="15.75" thickBot="1" x14ac:dyDescent="0.3">
      <c r="A272" s="63">
        <v>34</v>
      </c>
      <c r="B272" s="64" t="s">
        <v>383</v>
      </c>
      <c r="C272" s="63"/>
      <c r="D272" s="63"/>
      <c r="E272" s="63"/>
      <c r="F272" s="63"/>
      <c r="G272" s="63"/>
      <c r="H272" s="63"/>
      <c r="I272" s="63"/>
      <c r="J272" s="63"/>
      <c r="K272" s="63"/>
    </row>
    <row r="273" spans="1:11" ht="15.75" thickBot="1" x14ac:dyDescent="0.3">
      <c r="A273" s="63">
        <v>35</v>
      </c>
      <c r="B273" s="64" t="s">
        <v>384</v>
      </c>
      <c r="C273" s="63"/>
      <c r="D273" s="63"/>
      <c r="E273" s="63"/>
      <c r="F273" s="63"/>
      <c r="G273" s="63"/>
      <c r="H273" s="63"/>
      <c r="I273" s="63"/>
      <c r="J273" s="63"/>
      <c r="K273" s="63"/>
    </row>
    <row r="274" spans="1:11" ht="15.75" thickBot="1" x14ac:dyDescent="0.3">
      <c r="A274" s="63">
        <v>36</v>
      </c>
      <c r="B274" s="64" t="s">
        <v>385</v>
      </c>
      <c r="C274" s="63"/>
      <c r="D274" s="63"/>
      <c r="E274" s="63"/>
      <c r="F274" s="63"/>
      <c r="G274" s="63"/>
      <c r="H274" s="63"/>
      <c r="I274" s="63"/>
      <c r="J274" s="63"/>
      <c r="K274" s="63"/>
    </row>
    <row r="275" spans="1:11" ht="15.75" thickBot="1" x14ac:dyDescent="0.3">
      <c r="A275" s="63">
        <v>37</v>
      </c>
      <c r="B275" s="64" t="s">
        <v>386</v>
      </c>
      <c r="C275" s="63"/>
      <c r="D275" s="63"/>
      <c r="E275" s="63"/>
      <c r="F275" s="63"/>
      <c r="G275" s="63"/>
      <c r="H275" s="63"/>
      <c r="I275" s="63"/>
      <c r="J275" s="63"/>
      <c r="K275" s="63"/>
    </row>
    <row r="276" spans="1:11" ht="15.75" thickBot="1" x14ac:dyDescent="0.3">
      <c r="A276" s="63">
        <v>38</v>
      </c>
      <c r="B276" s="64" t="s">
        <v>1032</v>
      </c>
      <c r="C276" s="63"/>
      <c r="D276" s="63"/>
      <c r="E276" s="63"/>
      <c r="F276" s="63"/>
      <c r="G276" s="63"/>
      <c r="H276" s="63"/>
      <c r="I276" s="63"/>
      <c r="J276" s="63"/>
      <c r="K276" s="63"/>
    </row>
    <row r="277" spans="1:11" ht="15.75" thickBot="1" x14ac:dyDescent="0.3">
      <c r="A277" s="63">
        <v>39</v>
      </c>
      <c r="B277" s="64" t="s">
        <v>990</v>
      </c>
      <c r="C277" s="63"/>
      <c r="D277" s="63"/>
      <c r="E277" s="63"/>
      <c r="F277" s="63"/>
      <c r="G277" s="63"/>
      <c r="H277" s="63"/>
      <c r="I277" s="63"/>
      <c r="J277" s="63"/>
      <c r="K277" s="63"/>
    </row>
    <row r="278" spans="1:11" ht="15.75" thickBot="1" x14ac:dyDescent="0.3">
      <c r="A278" s="63">
        <v>40</v>
      </c>
      <c r="B278" s="64" t="s">
        <v>231</v>
      </c>
      <c r="C278" s="63"/>
      <c r="D278" s="63"/>
      <c r="E278" s="63"/>
      <c r="F278" s="63"/>
      <c r="G278" s="63"/>
      <c r="H278" s="63"/>
      <c r="I278" s="63"/>
      <c r="J278" s="63"/>
      <c r="K278" s="63"/>
    </row>
    <row r="279" spans="1:11" ht="15.75" thickBot="1" x14ac:dyDescent="0.3">
      <c r="A279" s="63">
        <v>41</v>
      </c>
      <c r="B279" s="64" t="s">
        <v>1021</v>
      </c>
      <c r="C279" s="63"/>
      <c r="D279" s="63"/>
      <c r="E279" s="63"/>
      <c r="F279" s="63"/>
      <c r="G279" s="63"/>
      <c r="H279" s="63"/>
      <c r="I279" s="63"/>
      <c r="J279" s="63"/>
      <c r="K279" s="63"/>
    </row>
    <row r="280" spans="1:11" ht="15.75" thickBot="1" x14ac:dyDescent="0.3">
      <c r="A280" s="63">
        <v>42</v>
      </c>
      <c r="B280" s="64" t="s">
        <v>1022</v>
      </c>
      <c r="C280" s="63"/>
      <c r="D280" s="63"/>
      <c r="E280" s="63"/>
      <c r="F280" s="63"/>
      <c r="G280" s="63"/>
      <c r="H280" s="63"/>
      <c r="I280" s="63"/>
      <c r="J280" s="63"/>
      <c r="K280" s="63"/>
    </row>
    <row r="281" spans="1:11" ht="15.75" thickBot="1" x14ac:dyDescent="0.3">
      <c r="A281" s="63">
        <v>43</v>
      </c>
      <c r="B281" s="64" t="s">
        <v>232</v>
      </c>
      <c r="C281" s="63"/>
      <c r="D281" s="63"/>
      <c r="E281" s="63"/>
      <c r="F281" s="63"/>
      <c r="G281" s="63"/>
      <c r="H281" s="63"/>
      <c r="I281" s="63"/>
      <c r="J281" s="63"/>
      <c r="K281" s="63"/>
    </row>
    <row r="282" spans="1:11" ht="15.75" thickBot="1" x14ac:dyDescent="0.3">
      <c r="A282" s="63">
        <v>44</v>
      </c>
      <c r="B282" s="64" t="s">
        <v>1033</v>
      </c>
      <c r="C282" s="63"/>
      <c r="D282" s="63"/>
      <c r="E282" s="63"/>
      <c r="F282" s="63"/>
      <c r="G282" s="63"/>
      <c r="H282" s="63"/>
      <c r="I282" s="63"/>
      <c r="J282" s="63"/>
      <c r="K282" s="63"/>
    </row>
    <row r="283" spans="1:11" ht="15.75" thickBot="1" x14ac:dyDescent="0.3">
      <c r="A283" s="63">
        <v>45</v>
      </c>
      <c r="B283" s="64" t="s">
        <v>233</v>
      </c>
      <c r="C283" s="63"/>
      <c r="D283" s="63"/>
      <c r="E283" s="63"/>
      <c r="F283" s="63"/>
      <c r="G283" s="63"/>
      <c r="H283" s="63"/>
      <c r="I283" s="63"/>
      <c r="J283" s="63"/>
      <c r="K283" s="63"/>
    </row>
    <row r="284" spans="1:11" ht="15.75" thickBot="1" x14ac:dyDescent="0.3">
      <c r="A284" s="63">
        <v>46</v>
      </c>
      <c r="B284" s="64" t="s">
        <v>1023</v>
      </c>
      <c r="C284" s="63"/>
      <c r="D284" s="63"/>
      <c r="E284" s="63"/>
      <c r="F284" s="63"/>
      <c r="G284" s="63"/>
      <c r="H284" s="63"/>
      <c r="I284" s="63"/>
      <c r="J284" s="63"/>
      <c r="K284" s="63"/>
    </row>
    <row r="285" spans="1:11" ht="15.75" thickBot="1" x14ac:dyDescent="0.3">
      <c r="A285" s="63">
        <v>47</v>
      </c>
      <c r="B285" s="64" t="s">
        <v>991</v>
      </c>
      <c r="C285" s="63"/>
      <c r="D285" s="63"/>
      <c r="E285" s="63"/>
      <c r="F285" s="63"/>
      <c r="G285" s="63"/>
      <c r="H285" s="63"/>
      <c r="I285" s="63"/>
      <c r="J285" s="63"/>
      <c r="K285" s="63"/>
    </row>
    <row r="286" spans="1:11" ht="15.75" thickBot="1" x14ac:dyDescent="0.3">
      <c r="A286" s="63">
        <v>48</v>
      </c>
      <c r="B286" s="64" t="s">
        <v>992</v>
      </c>
      <c r="C286" s="63"/>
      <c r="D286" s="63"/>
      <c r="E286" s="63"/>
      <c r="F286" s="63"/>
      <c r="G286" s="63"/>
      <c r="H286" s="63"/>
      <c r="I286" s="63"/>
      <c r="J286" s="63"/>
      <c r="K286" s="63"/>
    </row>
    <row r="287" spans="1:11" ht="15.75" thickBot="1" x14ac:dyDescent="0.3">
      <c r="A287" s="63">
        <v>49</v>
      </c>
      <c r="B287" s="64" t="s">
        <v>993</v>
      </c>
      <c r="C287" s="63"/>
      <c r="D287" s="63"/>
      <c r="E287" s="63"/>
      <c r="F287" s="63"/>
      <c r="G287" s="63"/>
      <c r="H287" s="63"/>
      <c r="I287" s="63"/>
      <c r="J287" s="63"/>
      <c r="K287" s="63"/>
    </row>
    <row r="288" spans="1:11" ht="15.75" thickBot="1" x14ac:dyDescent="0.3">
      <c r="A288" s="63">
        <v>50</v>
      </c>
      <c r="B288" s="64" t="s">
        <v>994</v>
      </c>
      <c r="C288" s="63"/>
      <c r="D288" s="63"/>
      <c r="E288" s="63"/>
      <c r="F288" s="63"/>
      <c r="G288" s="63"/>
      <c r="H288" s="63"/>
      <c r="I288" s="63"/>
      <c r="J288" s="63"/>
      <c r="K288" s="63"/>
    </row>
    <row r="289" spans="1:11" ht="15.75" thickBot="1" x14ac:dyDescent="0.3">
      <c r="A289" s="63">
        <v>51</v>
      </c>
      <c r="B289" s="64" t="s">
        <v>1027</v>
      </c>
      <c r="C289" s="63"/>
      <c r="D289" s="63"/>
      <c r="E289" s="63"/>
      <c r="F289" s="63"/>
      <c r="G289" s="63"/>
      <c r="H289" s="63"/>
      <c r="I289" s="63"/>
      <c r="J289" s="63"/>
      <c r="K289" s="63"/>
    </row>
    <row r="290" spans="1:11" ht="15.75" thickBot="1" x14ac:dyDescent="0.3">
      <c r="A290" s="63">
        <v>52</v>
      </c>
      <c r="B290" s="64" t="s">
        <v>999</v>
      </c>
      <c r="C290" s="63"/>
      <c r="D290" s="63"/>
      <c r="E290" s="63"/>
      <c r="F290" s="63"/>
      <c r="G290" s="63"/>
      <c r="H290" s="63"/>
      <c r="I290" s="63"/>
      <c r="J290" s="63"/>
      <c r="K290" s="63"/>
    </row>
    <row r="291" spans="1:11" ht="15.75" thickBot="1" x14ac:dyDescent="0.3">
      <c r="A291" s="63">
        <v>53</v>
      </c>
      <c r="B291" s="64" t="s">
        <v>392</v>
      </c>
      <c r="C291" s="63"/>
      <c r="D291" s="63"/>
      <c r="E291" s="63"/>
      <c r="F291" s="63"/>
      <c r="G291" s="63"/>
      <c r="H291" s="63"/>
      <c r="I291" s="63"/>
      <c r="J291" s="63"/>
      <c r="K291" s="63"/>
    </row>
    <row r="292" spans="1:11" ht="15.75" thickBot="1" x14ac:dyDescent="0.3">
      <c r="A292" s="63">
        <v>54</v>
      </c>
      <c r="B292" s="64" t="s">
        <v>1000</v>
      </c>
      <c r="C292" s="63"/>
      <c r="D292" s="63"/>
      <c r="E292" s="63"/>
      <c r="F292" s="63"/>
      <c r="G292" s="63"/>
      <c r="H292" s="63"/>
      <c r="I292" s="63"/>
      <c r="J292" s="63"/>
      <c r="K292" s="63"/>
    </row>
    <row r="293" spans="1:11" ht="15.75" thickBot="1" x14ac:dyDescent="0.3">
      <c r="A293" s="63">
        <v>55</v>
      </c>
      <c r="B293" s="64" t="s">
        <v>242</v>
      </c>
      <c r="C293" s="63"/>
      <c r="D293" s="63"/>
      <c r="E293" s="63"/>
      <c r="F293" s="63"/>
      <c r="G293" s="63"/>
      <c r="H293" s="63"/>
      <c r="I293" s="63"/>
      <c r="J293" s="63"/>
      <c r="K293" s="63"/>
    </row>
    <row r="294" spans="1:11" ht="15.75" thickBot="1" x14ac:dyDescent="0.3">
      <c r="A294" s="63">
        <v>56</v>
      </c>
      <c r="B294" s="64" t="s">
        <v>1001</v>
      </c>
      <c r="C294" s="63"/>
      <c r="D294" s="63"/>
      <c r="E294" s="63"/>
      <c r="F294" s="63"/>
      <c r="G294" s="63"/>
      <c r="H294" s="63"/>
      <c r="I294" s="63"/>
      <c r="J294" s="63"/>
      <c r="K294" s="63"/>
    </row>
    <row r="295" spans="1:11" ht="15.75" thickBot="1" x14ac:dyDescent="0.3">
      <c r="A295" s="63">
        <v>57</v>
      </c>
      <c r="B295" s="64" t="s">
        <v>240</v>
      </c>
      <c r="C295" s="63"/>
      <c r="D295" s="63"/>
      <c r="E295" s="63"/>
      <c r="F295" s="63"/>
      <c r="G295" s="63"/>
      <c r="H295" s="63"/>
      <c r="I295" s="63"/>
      <c r="J295" s="63"/>
      <c r="K295" s="63"/>
    </row>
    <row r="296" spans="1:11" ht="15.75" thickBot="1" x14ac:dyDescent="0.3">
      <c r="A296" s="63">
        <v>58</v>
      </c>
      <c r="B296" s="64" t="s">
        <v>235</v>
      </c>
      <c r="C296" s="63"/>
      <c r="D296" s="63"/>
      <c r="E296" s="63"/>
      <c r="F296" s="63"/>
      <c r="G296" s="63"/>
      <c r="H296" s="63"/>
      <c r="I296" s="63"/>
      <c r="J296" s="63"/>
      <c r="K296" s="63"/>
    </row>
    <row r="297" spans="1:11" ht="15.75" thickBot="1" x14ac:dyDescent="0.3">
      <c r="A297" s="63">
        <v>59</v>
      </c>
      <c r="B297" s="64" t="s">
        <v>1002</v>
      </c>
      <c r="C297" s="63"/>
      <c r="D297" s="63"/>
      <c r="E297" s="63"/>
      <c r="F297" s="63"/>
      <c r="G297" s="63"/>
      <c r="H297" s="63"/>
      <c r="I297" s="63"/>
      <c r="J297" s="63"/>
      <c r="K297" s="63"/>
    </row>
    <row r="298" spans="1:11" ht="15.75" thickBot="1" x14ac:dyDescent="0.3">
      <c r="A298" s="63">
        <v>60</v>
      </c>
      <c r="B298" s="64" t="s">
        <v>241</v>
      </c>
      <c r="C298" s="63"/>
      <c r="D298" s="63"/>
      <c r="E298" s="63"/>
      <c r="F298" s="63"/>
      <c r="G298" s="63"/>
      <c r="H298" s="63"/>
      <c r="I298" s="63"/>
      <c r="J298" s="63"/>
      <c r="K298" s="63"/>
    </row>
    <row r="299" spans="1:11" ht="15.75" thickBot="1" x14ac:dyDescent="0.3">
      <c r="A299" s="63">
        <v>61</v>
      </c>
      <c r="B299" s="64" t="s">
        <v>1003</v>
      </c>
      <c r="C299" s="63"/>
      <c r="D299" s="63"/>
      <c r="E299" s="63"/>
      <c r="F299" s="63"/>
      <c r="G299" s="63"/>
      <c r="H299" s="63"/>
      <c r="I299" s="63"/>
      <c r="J299" s="63"/>
      <c r="K299" s="63"/>
    </row>
    <row r="300" spans="1:11" ht="15.75" thickBot="1" x14ac:dyDescent="0.3">
      <c r="A300" s="63">
        <v>62</v>
      </c>
      <c r="B300" s="64" t="s">
        <v>1004</v>
      </c>
      <c r="C300" s="63">
        <v>1</v>
      </c>
      <c r="D300" s="63">
        <v>5.9</v>
      </c>
      <c r="E300" s="63">
        <v>7</v>
      </c>
      <c r="F300" s="63">
        <v>41.2</v>
      </c>
      <c r="G300" s="63">
        <v>9</v>
      </c>
      <c r="H300" s="63">
        <v>52.9</v>
      </c>
      <c r="I300" s="63"/>
      <c r="J300" s="63"/>
      <c r="K300" s="63">
        <v>17</v>
      </c>
    </row>
    <row r="301" spans="1:11" ht="15.75" thickBot="1" x14ac:dyDescent="0.3">
      <c r="A301" s="63">
        <v>63</v>
      </c>
      <c r="B301" s="64" t="s">
        <v>1005</v>
      </c>
      <c r="C301" s="63"/>
      <c r="D301" s="63"/>
      <c r="E301" s="63"/>
      <c r="F301" s="63"/>
      <c r="G301" s="63"/>
      <c r="H301" s="63"/>
      <c r="I301" s="63"/>
      <c r="J301" s="63"/>
      <c r="K301" s="63"/>
    </row>
    <row r="302" spans="1:11" ht="15.75" thickBot="1" x14ac:dyDescent="0.3">
      <c r="A302" s="63">
        <v>64</v>
      </c>
      <c r="B302" s="64" t="s">
        <v>1006</v>
      </c>
      <c r="C302" s="63"/>
      <c r="D302" s="63"/>
      <c r="E302" s="63">
        <v>12</v>
      </c>
      <c r="F302" s="63">
        <v>70.599999999999994</v>
      </c>
      <c r="G302" s="63">
        <v>5</v>
      </c>
      <c r="H302" s="63">
        <v>29.4</v>
      </c>
      <c r="I302" s="63"/>
      <c r="J302" s="63"/>
      <c r="K302" s="63">
        <v>17</v>
      </c>
    </row>
    <row r="303" spans="1:11" ht="15.75" thickBot="1" x14ac:dyDescent="0.3">
      <c r="A303" s="63">
        <v>65</v>
      </c>
      <c r="B303" s="64" t="s">
        <v>243</v>
      </c>
      <c r="C303" s="63"/>
      <c r="D303" s="63"/>
      <c r="E303" s="63"/>
      <c r="F303" s="63"/>
      <c r="G303" s="63">
        <v>17</v>
      </c>
      <c r="H303" s="63">
        <v>100</v>
      </c>
      <c r="I303" s="63"/>
      <c r="J303" s="63"/>
      <c r="K303" s="63">
        <v>17</v>
      </c>
    </row>
    <row r="304" spans="1:11" ht="15.75" thickBot="1" x14ac:dyDescent="0.3">
      <c r="A304" s="63">
        <v>66</v>
      </c>
      <c r="B304" s="64" t="s">
        <v>995</v>
      </c>
      <c r="C304" s="63"/>
      <c r="D304" s="63"/>
      <c r="E304" s="63"/>
      <c r="F304" s="63"/>
      <c r="G304" s="63"/>
      <c r="H304" s="63"/>
      <c r="I304" s="63"/>
      <c r="J304" s="63"/>
      <c r="K304" s="63"/>
    </row>
    <row r="305" spans="1:11" ht="15.75" thickBot="1" x14ac:dyDescent="0.3">
      <c r="A305" s="63">
        <v>67</v>
      </c>
      <c r="B305" s="64" t="s">
        <v>388</v>
      </c>
      <c r="C305" s="63"/>
      <c r="D305" s="63"/>
      <c r="E305" s="63"/>
      <c r="F305" s="63"/>
      <c r="G305" s="63"/>
      <c r="H305" s="63"/>
      <c r="I305" s="63"/>
      <c r="J305" s="63"/>
      <c r="K305" s="63"/>
    </row>
    <row r="306" spans="1:11" ht="15.75" thickBot="1" x14ac:dyDescent="0.3">
      <c r="A306" s="63">
        <v>68</v>
      </c>
      <c r="B306" s="64" t="s">
        <v>1026</v>
      </c>
      <c r="C306" s="63"/>
      <c r="D306" s="63"/>
      <c r="E306" s="63"/>
      <c r="F306" s="63"/>
      <c r="G306" s="63"/>
      <c r="H306" s="63"/>
      <c r="I306" s="63"/>
      <c r="J306" s="63"/>
      <c r="K306" s="63"/>
    </row>
    <row r="307" spans="1:11" ht="15.75" thickBot="1" x14ac:dyDescent="0.3">
      <c r="A307" s="63">
        <v>69</v>
      </c>
      <c r="B307" s="64" t="s">
        <v>389</v>
      </c>
      <c r="C307" s="63"/>
      <c r="D307" s="63"/>
      <c r="E307" s="63"/>
      <c r="F307" s="63"/>
      <c r="G307" s="63"/>
      <c r="H307" s="63"/>
      <c r="I307" s="63"/>
      <c r="J307" s="63"/>
      <c r="K307" s="63"/>
    </row>
    <row r="308" spans="1:11" ht="15.75" thickBot="1" x14ac:dyDescent="0.3">
      <c r="A308" s="63">
        <v>70</v>
      </c>
      <c r="B308" s="64" t="s">
        <v>390</v>
      </c>
      <c r="C308" s="63"/>
      <c r="D308" s="63"/>
      <c r="E308" s="63"/>
      <c r="F308" s="63"/>
      <c r="G308" s="63"/>
      <c r="H308" s="63"/>
      <c r="I308" s="63"/>
      <c r="J308" s="63"/>
      <c r="K308" s="63"/>
    </row>
    <row r="309" spans="1:11" ht="15.75" thickBot="1" x14ac:dyDescent="0.3">
      <c r="A309" s="63">
        <v>71</v>
      </c>
      <c r="B309" s="64" t="s">
        <v>1007</v>
      </c>
      <c r="C309" s="63"/>
      <c r="D309" s="63"/>
      <c r="E309" s="63"/>
      <c r="F309" s="63"/>
      <c r="G309" s="63"/>
      <c r="H309" s="63"/>
      <c r="I309" s="63"/>
      <c r="J309" s="63"/>
      <c r="K309" s="63"/>
    </row>
    <row r="310" spans="1:11" ht="15.75" thickBot="1" x14ac:dyDescent="0.3">
      <c r="A310" s="63">
        <v>72</v>
      </c>
      <c r="B310" s="64" t="s">
        <v>395</v>
      </c>
      <c r="C310" s="63"/>
      <c r="D310" s="63"/>
      <c r="E310" s="63"/>
      <c r="F310" s="63"/>
      <c r="G310" s="63"/>
      <c r="H310" s="63"/>
      <c r="I310" s="63"/>
      <c r="J310" s="63"/>
      <c r="K310" s="63"/>
    </row>
    <row r="311" spans="1:11" ht="15.75" thickBot="1" x14ac:dyDescent="0.3">
      <c r="A311" s="63">
        <v>73</v>
      </c>
      <c r="B311" s="64" t="s">
        <v>996</v>
      </c>
      <c r="C311" s="63"/>
      <c r="D311" s="63"/>
      <c r="E311" s="63"/>
      <c r="F311" s="63"/>
      <c r="G311" s="63"/>
      <c r="H311" s="63"/>
      <c r="I311" s="63"/>
      <c r="J311" s="63"/>
      <c r="K311" s="63"/>
    </row>
    <row r="312" spans="1:11" ht="15.75" thickBot="1" x14ac:dyDescent="0.3">
      <c r="A312" s="63">
        <v>74</v>
      </c>
      <c r="B312" s="64" t="s">
        <v>997</v>
      </c>
      <c r="C312" s="63"/>
      <c r="D312" s="63"/>
      <c r="E312" s="63"/>
      <c r="F312" s="63"/>
      <c r="G312" s="63"/>
      <c r="H312" s="63"/>
      <c r="I312" s="63"/>
      <c r="J312" s="63"/>
      <c r="K312" s="63"/>
    </row>
    <row r="313" spans="1:11" ht="15.75" thickBot="1" x14ac:dyDescent="0.3">
      <c r="A313" s="63">
        <v>75</v>
      </c>
      <c r="B313" s="64" t="s">
        <v>998</v>
      </c>
      <c r="C313" s="63"/>
      <c r="D313" s="63"/>
      <c r="E313" s="63"/>
      <c r="F313" s="63"/>
      <c r="G313" s="63"/>
      <c r="H313" s="63"/>
      <c r="I313" s="63"/>
      <c r="J313" s="63"/>
      <c r="K313" s="63"/>
    </row>
    <row r="314" spans="1:11" ht="15.75" thickBot="1" x14ac:dyDescent="0.3">
      <c r="A314" s="63">
        <v>76</v>
      </c>
      <c r="B314" s="64" t="s">
        <v>1008</v>
      </c>
      <c r="C314" s="63"/>
      <c r="D314" s="63"/>
      <c r="E314" s="63"/>
      <c r="F314" s="63"/>
      <c r="G314" s="63"/>
      <c r="H314" s="63"/>
      <c r="I314" s="63"/>
      <c r="J314" s="63"/>
      <c r="K314" s="63"/>
    </row>
    <row r="315" spans="1:11" ht="15.75" thickBot="1" x14ac:dyDescent="0.3">
      <c r="A315" s="63">
        <v>77</v>
      </c>
      <c r="B315" s="64" t="s">
        <v>1009</v>
      </c>
      <c r="C315" s="63"/>
      <c r="D315" s="63"/>
      <c r="E315" s="63"/>
      <c r="F315" s="63"/>
      <c r="G315" s="63"/>
      <c r="H315" s="63"/>
      <c r="I315" s="63"/>
      <c r="J315" s="63"/>
      <c r="K315" s="63"/>
    </row>
    <row r="316" spans="1:11" ht="15.75" thickBot="1" x14ac:dyDescent="0.3">
      <c r="A316" s="63">
        <v>78</v>
      </c>
      <c r="B316" s="64" t="s">
        <v>1010</v>
      </c>
      <c r="C316" s="63"/>
      <c r="D316" s="63"/>
      <c r="E316" s="63"/>
      <c r="F316" s="63"/>
      <c r="G316" s="63"/>
      <c r="H316" s="63"/>
      <c r="I316" s="63"/>
      <c r="J316" s="63"/>
      <c r="K316" s="63"/>
    </row>
    <row r="317" spans="1:11" ht="15.75" thickBot="1" x14ac:dyDescent="0.3">
      <c r="A317" s="63">
        <v>79</v>
      </c>
      <c r="B317" s="64" t="s">
        <v>1011</v>
      </c>
      <c r="C317" s="63"/>
      <c r="D317" s="63"/>
      <c r="E317" s="63"/>
      <c r="F317" s="63"/>
      <c r="G317" s="63"/>
      <c r="H317" s="63"/>
      <c r="I317" s="63"/>
      <c r="J317" s="63"/>
      <c r="K317" s="63"/>
    </row>
    <row r="318" spans="1:11" ht="15.75" thickBot="1" x14ac:dyDescent="0.3">
      <c r="A318" s="63">
        <v>80</v>
      </c>
      <c r="B318" s="64" t="s">
        <v>1012</v>
      </c>
      <c r="C318" s="63"/>
      <c r="D318" s="63"/>
      <c r="E318" s="63"/>
      <c r="F318" s="63"/>
      <c r="G318" s="63"/>
      <c r="H318" s="63"/>
      <c r="I318" s="63"/>
      <c r="J318" s="63"/>
      <c r="K318" s="63"/>
    </row>
    <row r="319" spans="1:11" ht="15.75" thickBot="1" x14ac:dyDescent="0.3">
      <c r="A319" s="63">
        <v>81</v>
      </c>
      <c r="B319" s="64" t="s">
        <v>1013</v>
      </c>
      <c r="C319" s="63"/>
      <c r="D319" s="63"/>
      <c r="E319" s="63"/>
      <c r="F319" s="63"/>
      <c r="G319" s="63"/>
      <c r="H319" s="63"/>
      <c r="I319" s="63"/>
      <c r="J319" s="63"/>
      <c r="K319" s="63"/>
    </row>
    <row r="320" spans="1:11" ht="15.75" thickBot="1" x14ac:dyDescent="0.3">
      <c r="A320" s="63">
        <v>82</v>
      </c>
      <c r="B320" s="64" t="s">
        <v>1014</v>
      </c>
      <c r="C320" s="63"/>
      <c r="D320" s="63"/>
      <c r="E320" s="63"/>
      <c r="F320" s="63"/>
      <c r="G320" s="63"/>
      <c r="H320" s="63"/>
      <c r="I320" s="63"/>
      <c r="J320" s="63"/>
      <c r="K320" s="63"/>
    </row>
    <row r="321" spans="1:11" ht="15.75" thickBot="1" x14ac:dyDescent="0.3">
      <c r="A321" s="63">
        <v>83</v>
      </c>
      <c r="B321" s="64" t="s">
        <v>1015</v>
      </c>
      <c r="C321" s="63"/>
      <c r="D321" s="63"/>
      <c r="E321" s="63"/>
      <c r="F321" s="63"/>
      <c r="G321" s="63"/>
      <c r="H321" s="63"/>
      <c r="I321" s="63"/>
      <c r="J321" s="63"/>
      <c r="K321" s="63"/>
    </row>
    <row r="322" spans="1:11" ht="15.75" thickBot="1" x14ac:dyDescent="0.3">
      <c r="A322" s="63">
        <v>84</v>
      </c>
      <c r="B322" s="64" t="s">
        <v>1028</v>
      </c>
      <c r="C322" s="63"/>
      <c r="D322" s="63"/>
      <c r="E322" s="63"/>
      <c r="F322" s="63"/>
      <c r="G322" s="63"/>
      <c r="H322" s="63"/>
      <c r="I322" s="63"/>
      <c r="J322" s="63"/>
      <c r="K322" s="63"/>
    </row>
    <row r="323" spans="1:11" ht="15.75" thickBot="1" x14ac:dyDescent="0.3">
      <c r="A323" s="63">
        <v>85</v>
      </c>
      <c r="B323" s="64" t="s">
        <v>103</v>
      </c>
      <c r="C323" s="63"/>
      <c r="D323" s="63"/>
      <c r="E323" s="63">
        <v>1</v>
      </c>
      <c r="F323" s="63">
        <v>2.8</v>
      </c>
      <c r="G323" s="63">
        <v>27</v>
      </c>
      <c r="H323" s="63">
        <v>75</v>
      </c>
      <c r="I323" s="63">
        <v>8</v>
      </c>
      <c r="J323" s="63">
        <v>22.2</v>
      </c>
      <c r="K323" s="63">
        <v>36</v>
      </c>
    </row>
    <row r="324" spans="1:11" ht="15.75" thickBot="1" x14ac:dyDescent="0.3">
      <c r="A324" s="311" t="s">
        <v>104</v>
      </c>
      <c r="B324" s="312"/>
      <c r="C324" s="63">
        <v>24</v>
      </c>
      <c r="D324" s="63">
        <v>4.3</v>
      </c>
      <c r="E324" s="63">
        <v>243</v>
      </c>
      <c r="F324" s="63">
        <v>43.5</v>
      </c>
      <c r="G324" s="63">
        <v>210</v>
      </c>
      <c r="H324" s="63">
        <v>37.6</v>
      </c>
      <c r="I324" s="63">
        <v>82</v>
      </c>
      <c r="J324" s="63">
        <v>14.7</v>
      </c>
      <c r="K324" s="63">
        <v>559</v>
      </c>
    </row>
    <row r="325" spans="1:11" x14ac:dyDescent="0.25">
      <c r="A325" s="156" t="s">
        <v>425</v>
      </c>
    </row>
    <row r="326" spans="1:11" x14ac:dyDescent="0.25">
      <c r="A326" s="273"/>
      <c r="B326" s="349" t="s">
        <v>79</v>
      </c>
      <c r="C326" s="273"/>
    </row>
    <row r="327" spans="1:11" x14ac:dyDescent="0.25">
      <c r="A327" s="273"/>
      <c r="B327" s="59"/>
      <c r="C327" s="273"/>
    </row>
    <row r="328" spans="1:11" x14ac:dyDescent="0.25">
      <c r="A328" s="273"/>
      <c r="B328" s="59"/>
      <c r="C328" s="273"/>
    </row>
    <row r="329" spans="1:11" x14ac:dyDescent="0.25">
      <c r="A329" s="273"/>
      <c r="B329" s="349" t="s">
        <v>80</v>
      </c>
      <c r="C329" s="273"/>
    </row>
    <row r="330" spans="1:11" x14ac:dyDescent="0.25">
      <c r="A330" s="273"/>
      <c r="B330" s="349" t="s">
        <v>81</v>
      </c>
      <c r="C330" s="273"/>
    </row>
    <row r="331" spans="1:11" x14ac:dyDescent="0.25">
      <c r="A331" s="273"/>
      <c r="B331" s="349" t="s">
        <v>82</v>
      </c>
      <c r="C331" s="273"/>
    </row>
    <row r="332" spans="1:11" x14ac:dyDescent="0.25">
      <c r="A332" s="273"/>
      <c r="B332" s="349" t="s">
        <v>83</v>
      </c>
      <c r="C332" s="273"/>
    </row>
    <row r="333" spans="1:11" ht="15.75" thickBot="1" x14ac:dyDescent="0.3">
      <c r="A333" s="273"/>
      <c r="B333" s="349">
        <v>2024</v>
      </c>
      <c r="C333" s="273"/>
    </row>
    <row r="334" spans="1:11" ht="15.75" thickBot="1" x14ac:dyDescent="0.3">
      <c r="A334" s="350" t="s">
        <v>84</v>
      </c>
      <c r="B334" s="63" t="s">
        <v>85</v>
      </c>
      <c r="C334" s="350" t="s">
        <v>86</v>
      </c>
      <c r="D334" s="63" t="s">
        <v>87</v>
      </c>
      <c r="E334" s="350" t="s">
        <v>88</v>
      </c>
      <c r="F334" s="63" t="s">
        <v>393</v>
      </c>
      <c r="G334" s="350" t="s">
        <v>89</v>
      </c>
      <c r="H334" s="63" t="s">
        <v>135</v>
      </c>
    </row>
    <row r="335" spans="1:11" ht="15.75" thickBot="1" x14ac:dyDescent="0.3">
      <c r="A335" s="351" t="s">
        <v>37</v>
      </c>
      <c r="B335" s="351" t="s">
        <v>90</v>
      </c>
      <c r="C335" s="351" t="s">
        <v>91</v>
      </c>
      <c r="D335" s="351" t="s">
        <v>10</v>
      </c>
      <c r="E335" s="351" t="s">
        <v>92</v>
      </c>
      <c r="F335" s="351" t="s">
        <v>10</v>
      </c>
      <c r="G335" s="351" t="s">
        <v>93</v>
      </c>
      <c r="H335" s="351" t="s">
        <v>10</v>
      </c>
      <c r="I335" s="351" t="s">
        <v>94</v>
      </c>
      <c r="J335" s="351" t="s">
        <v>10</v>
      </c>
      <c r="K335" s="65" t="s">
        <v>95</v>
      </c>
    </row>
    <row r="336" spans="1:11" ht="15.75" thickBot="1" x14ac:dyDescent="0.3">
      <c r="A336" s="63">
        <v>1</v>
      </c>
      <c r="B336" s="64" t="s">
        <v>96</v>
      </c>
      <c r="C336" s="63"/>
      <c r="D336" s="63"/>
      <c r="E336" s="63"/>
      <c r="F336" s="63"/>
      <c r="G336" s="63"/>
      <c r="H336" s="63"/>
      <c r="I336" s="63"/>
      <c r="J336" s="63"/>
      <c r="K336" s="63"/>
    </row>
    <row r="337" spans="1:11" ht="15.75" thickBot="1" x14ac:dyDescent="0.3">
      <c r="A337" s="63">
        <v>2</v>
      </c>
      <c r="B337" s="64" t="s">
        <v>987</v>
      </c>
      <c r="C337" s="63"/>
      <c r="D337" s="63"/>
      <c r="E337" s="63">
        <v>13</v>
      </c>
      <c r="F337" s="63">
        <v>46.4</v>
      </c>
      <c r="G337" s="63">
        <v>8</v>
      </c>
      <c r="H337" s="63">
        <v>28.6</v>
      </c>
      <c r="I337" s="63">
        <v>7</v>
      </c>
      <c r="J337" s="63">
        <v>25</v>
      </c>
      <c r="K337" s="63">
        <v>28</v>
      </c>
    </row>
    <row r="338" spans="1:11" ht="15.75" thickBot="1" x14ac:dyDescent="0.3">
      <c r="A338" s="63">
        <v>3</v>
      </c>
      <c r="B338" s="64" t="s">
        <v>988</v>
      </c>
      <c r="C338" s="63">
        <v>1</v>
      </c>
      <c r="D338" s="63">
        <v>3.6</v>
      </c>
      <c r="E338" s="63">
        <v>19</v>
      </c>
      <c r="F338" s="63">
        <v>67.900000000000006</v>
      </c>
      <c r="G338" s="63">
        <v>8</v>
      </c>
      <c r="H338" s="63">
        <v>28.6</v>
      </c>
      <c r="I338" s="63"/>
      <c r="J338" s="63"/>
      <c r="K338" s="63">
        <v>28</v>
      </c>
    </row>
    <row r="339" spans="1:11" ht="15.75" thickBot="1" x14ac:dyDescent="0.3">
      <c r="A339" s="63">
        <v>4</v>
      </c>
      <c r="B339" s="64" t="s">
        <v>97</v>
      </c>
      <c r="C339" s="63">
        <v>1</v>
      </c>
      <c r="D339" s="63">
        <v>3.6</v>
      </c>
      <c r="E339" s="63">
        <v>8</v>
      </c>
      <c r="F339" s="63">
        <v>28.6</v>
      </c>
      <c r="G339" s="63">
        <v>8</v>
      </c>
      <c r="H339" s="63">
        <v>28.6</v>
      </c>
      <c r="I339" s="63">
        <v>11</v>
      </c>
      <c r="J339" s="63">
        <v>39.299999999999997</v>
      </c>
      <c r="K339" s="63">
        <v>28</v>
      </c>
    </row>
    <row r="340" spans="1:11" ht="15.75" thickBot="1" x14ac:dyDescent="0.3">
      <c r="A340" s="63">
        <v>5</v>
      </c>
      <c r="B340" s="64" t="s">
        <v>989</v>
      </c>
      <c r="C340" s="63">
        <v>2</v>
      </c>
      <c r="D340" s="63">
        <v>7.1</v>
      </c>
      <c r="E340" s="63">
        <v>26</v>
      </c>
      <c r="F340" s="63">
        <v>92.9</v>
      </c>
      <c r="G340" s="63"/>
      <c r="H340" s="63"/>
      <c r="I340" s="63"/>
      <c r="J340" s="63"/>
      <c r="K340" s="63">
        <v>28</v>
      </c>
    </row>
    <row r="341" spans="1:11" ht="15.75" thickBot="1" x14ac:dyDescent="0.3">
      <c r="A341" s="63">
        <v>6</v>
      </c>
      <c r="B341" s="64" t="s">
        <v>423</v>
      </c>
      <c r="C341" s="63"/>
      <c r="D341" s="63"/>
      <c r="E341" s="63"/>
      <c r="F341" s="63"/>
      <c r="G341" s="63">
        <v>4</v>
      </c>
      <c r="H341" s="63">
        <v>14.3</v>
      </c>
      <c r="I341" s="63">
        <v>24</v>
      </c>
      <c r="J341" s="63">
        <v>85.7</v>
      </c>
      <c r="K341" s="63">
        <v>28</v>
      </c>
    </row>
    <row r="342" spans="1:11" ht="15.75" thickBot="1" x14ac:dyDescent="0.3">
      <c r="A342" s="63">
        <v>7</v>
      </c>
      <c r="B342" s="64" t="s">
        <v>246</v>
      </c>
      <c r="C342" s="63">
        <v>1</v>
      </c>
      <c r="D342" s="63">
        <v>3.6</v>
      </c>
      <c r="E342" s="63"/>
      <c r="F342" s="63"/>
      <c r="G342" s="63">
        <v>19</v>
      </c>
      <c r="H342" s="63">
        <v>67.900000000000006</v>
      </c>
      <c r="I342" s="63">
        <v>8</v>
      </c>
      <c r="J342" s="63">
        <v>28.6</v>
      </c>
      <c r="K342" s="63">
        <v>28</v>
      </c>
    </row>
    <row r="343" spans="1:11" ht="15.75" thickBot="1" x14ac:dyDescent="0.3">
      <c r="A343" s="63">
        <v>8</v>
      </c>
      <c r="B343" s="64" t="s">
        <v>247</v>
      </c>
      <c r="C343" s="63"/>
      <c r="D343" s="63"/>
      <c r="E343" s="63">
        <v>8</v>
      </c>
      <c r="F343" s="63">
        <v>28.6</v>
      </c>
      <c r="G343" s="63">
        <v>11</v>
      </c>
      <c r="H343" s="63">
        <v>39.299999999999997</v>
      </c>
      <c r="I343" s="63">
        <v>9</v>
      </c>
      <c r="J343" s="63">
        <v>32.1</v>
      </c>
      <c r="K343" s="63">
        <v>28</v>
      </c>
    </row>
    <row r="344" spans="1:11" ht="15.75" thickBot="1" x14ac:dyDescent="0.3">
      <c r="A344" s="63">
        <v>9</v>
      </c>
      <c r="B344" s="64" t="s">
        <v>99</v>
      </c>
      <c r="C344" s="63">
        <v>3</v>
      </c>
      <c r="D344" s="63">
        <v>10.7</v>
      </c>
      <c r="E344" s="63">
        <v>24</v>
      </c>
      <c r="F344" s="63">
        <v>85.7</v>
      </c>
      <c r="G344" s="63">
        <v>1</v>
      </c>
      <c r="H344" s="63">
        <v>3.6</v>
      </c>
      <c r="I344" s="63"/>
      <c r="J344" s="63"/>
      <c r="K344" s="63">
        <v>28</v>
      </c>
    </row>
    <row r="345" spans="1:11" ht="15.75" thickBot="1" x14ac:dyDescent="0.3">
      <c r="A345" s="63">
        <v>10</v>
      </c>
      <c r="B345" s="64" t="s">
        <v>100</v>
      </c>
      <c r="C345" s="63">
        <v>4</v>
      </c>
      <c r="D345" s="63">
        <v>14.3</v>
      </c>
      <c r="E345" s="63">
        <v>18</v>
      </c>
      <c r="F345" s="63">
        <v>64.3</v>
      </c>
      <c r="G345" s="63">
        <v>4</v>
      </c>
      <c r="H345" s="63">
        <v>14.3</v>
      </c>
      <c r="I345" s="63">
        <v>2</v>
      </c>
      <c r="J345" s="63">
        <v>7.1</v>
      </c>
      <c r="K345" s="63">
        <v>28</v>
      </c>
    </row>
    <row r="346" spans="1:11" ht="15.75" thickBot="1" x14ac:dyDescent="0.3">
      <c r="A346" s="63">
        <v>11</v>
      </c>
      <c r="B346" s="64" t="s">
        <v>1</v>
      </c>
      <c r="C346" s="63">
        <v>2</v>
      </c>
      <c r="D346" s="63">
        <v>7.1</v>
      </c>
      <c r="E346" s="63">
        <v>23</v>
      </c>
      <c r="F346" s="63">
        <v>82.1</v>
      </c>
      <c r="G346" s="63">
        <v>3</v>
      </c>
      <c r="H346" s="63">
        <v>10.7</v>
      </c>
      <c r="I346" s="63"/>
      <c r="J346" s="63"/>
      <c r="K346" s="63">
        <v>28</v>
      </c>
    </row>
    <row r="347" spans="1:11" ht="15.75" thickBot="1" x14ac:dyDescent="0.3">
      <c r="A347" s="63">
        <v>12</v>
      </c>
      <c r="B347" s="64" t="s">
        <v>424</v>
      </c>
      <c r="C347" s="63"/>
      <c r="D347" s="63"/>
      <c r="E347" s="63"/>
      <c r="F347" s="63"/>
      <c r="G347" s="63"/>
      <c r="H347" s="63"/>
      <c r="I347" s="63"/>
      <c r="J347" s="63"/>
      <c r="K347" s="63"/>
    </row>
    <row r="348" spans="1:11" ht="15.75" thickBot="1" x14ac:dyDescent="0.3">
      <c r="A348" s="63">
        <v>13</v>
      </c>
      <c r="B348" s="64" t="s">
        <v>1016</v>
      </c>
      <c r="C348" s="63"/>
      <c r="D348" s="63"/>
      <c r="E348" s="63"/>
      <c r="F348" s="63"/>
      <c r="G348" s="63"/>
      <c r="H348" s="63"/>
      <c r="I348" s="63"/>
      <c r="J348" s="63"/>
      <c r="K348" s="63"/>
    </row>
    <row r="349" spans="1:11" ht="15.75" thickBot="1" x14ac:dyDescent="0.3">
      <c r="A349" s="63">
        <v>14</v>
      </c>
      <c r="B349" s="64" t="s">
        <v>234</v>
      </c>
      <c r="C349" s="63"/>
      <c r="D349" s="63"/>
      <c r="E349" s="63"/>
      <c r="F349" s="63"/>
      <c r="G349" s="63"/>
      <c r="H349" s="63"/>
      <c r="I349" s="63"/>
      <c r="J349" s="63"/>
      <c r="K349" s="63"/>
    </row>
    <row r="350" spans="1:11" ht="15.75" thickBot="1" x14ac:dyDescent="0.3">
      <c r="A350" s="63">
        <v>15</v>
      </c>
      <c r="B350" s="64" t="s">
        <v>235</v>
      </c>
      <c r="C350" s="63"/>
      <c r="D350" s="63"/>
      <c r="E350" s="63"/>
      <c r="F350" s="63"/>
      <c r="G350" s="63"/>
      <c r="H350" s="63"/>
      <c r="I350" s="63"/>
      <c r="J350" s="63"/>
      <c r="K350" s="63"/>
    </row>
    <row r="351" spans="1:11" ht="15.75" thickBot="1" x14ac:dyDescent="0.3">
      <c r="A351" s="63">
        <v>16</v>
      </c>
      <c r="B351" s="64" t="s">
        <v>1002</v>
      </c>
      <c r="C351" s="63"/>
      <c r="D351" s="63"/>
      <c r="E351" s="63"/>
      <c r="F351" s="63"/>
      <c r="G351" s="63"/>
      <c r="H351" s="63"/>
      <c r="I351" s="63"/>
      <c r="J351" s="63"/>
      <c r="K351" s="63"/>
    </row>
    <row r="352" spans="1:11" ht="15.75" thickBot="1" x14ac:dyDescent="0.3">
      <c r="A352" s="63">
        <v>17</v>
      </c>
      <c r="B352" s="64" t="s">
        <v>236</v>
      </c>
      <c r="C352" s="63"/>
      <c r="D352" s="63"/>
      <c r="E352" s="63"/>
      <c r="F352" s="63"/>
      <c r="G352" s="63"/>
      <c r="H352" s="63"/>
      <c r="I352" s="63"/>
      <c r="J352" s="63"/>
      <c r="K352" s="63"/>
    </row>
    <row r="353" spans="1:11" ht="15.75" thickBot="1" x14ac:dyDescent="0.3">
      <c r="A353" s="63">
        <v>18</v>
      </c>
      <c r="B353" s="64" t="s">
        <v>394</v>
      </c>
      <c r="C353" s="63"/>
      <c r="D353" s="63"/>
      <c r="E353" s="63"/>
      <c r="F353" s="63"/>
      <c r="G353" s="63"/>
      <c r="H353" s="63"/>
      <c r="I353" s="63"/>
      <c r="J353" s="63"/>
      <c r="K353" s="63"/>
    </row>
    <row r="354" spans="1:11" ht="15.75" thickBot="1" x14ac:dyDescent="0.3">
      <c r="A354" s="63">
        <v>19</v>
      </c>
      <c r="B354" s="64" t="s">
        <v>227</v>
      </c>
      <c r="C354" s="63"/>
      <c r="D354" s="63"/>
      <c r="E354" s="63"/>
      <c r="F354" s="63"/>
      <c r="G354" s="63"/>
      <c r="H354" s="63"/>
      <c r="I354" s="63"/>
      <c r="J354" s="63"/>
      <c r="K354" s="63"/>
    </row>
    <row r="355" spans="1:11" ht="15.75" thickBot="1" x14ac:dyDescent="0.3">
      <c r="A355" s="63">
        <v>20</v>
      </c>
      <c r="B355" s="64" t="s">
        <v>228</v>
      </c>
      <c r="C355" s="63"/>
      <c r="D355" s="63"/>
      <c r="E355" s="63"/>
      <c r="F355" s="63"/>
      <c r="G355" s="63"/>
      <c r="H355" s="63"/>
      <c r="I355" s="63"/>
      <c r="J355" s="63"/>
      <c r="K355" s="63"/>
    </row>
    <row r="356" spans="1:11" ht="15.75" thickBot="1" x14ac:dyDescent="0.3">
      <c r="A356" s="63">
        <v>21</v>
      </c>
      <c r="B356" s="64" t="s">
        <v>229</v>
      </c>
      <c r="C356" s="63"/>
      <c r="D356" s="63"/>
      <c r="E356" s="63"/>
      <c r="F356" s="63"/>
      <c r="G356" s="63"/>
      <c r="H356" s="63"/>
      <c r="I356" s="63"/>
      <c r="J356" s="63"/>
      <c r="K356" s="63"/>
    </row>
    <row r="357" spans="1:11" ht="15.75" thickBot="1" x14ac:dyDescent="0.3">
      <c r="A357" s="63">
        <v>22</v>
      </c>
      <c r="B357" s="64" t="s">
        <v>1029</v>
      </c>
      <c r="C357" s="63"/>
      <c r="D357" s="63"/>
      <c r="E357" s="63"/>
      <c r="F357" s="63"/>
      <c r="G357" s="63"/>
      <c r="H357" s="63"/>
      <c r="I357" s="63"/>
      <c r="J357" s="63"/>
      <c r="K357" s="63"/>
    </row>
    <row r="358" spans="1:11" ht="15.75" thickBot="1" x14ac:dyDescent="0.3">
      <c r="A358" s="63">
        <v>23</v>
      </c>
      <c r="B358" s="64" t="s">
        <v>230</v>
      </c>
      <c r="C358" s="63"/>
      <c r="D358" s="63"/>
      <c r="E358" s="63"/>
      <c r="F358" s="63"/>
      <c r="G358" s="63"/>
      <c r="H358" s="63"/>
      <c r="I358" s="63"/>
      <c r="J358" s="63"/>
      <c r="K358" s="63"/>
    </row>
    <row r="359" spans="1:11" ht="15.75" thickBot="1" x14ac:dyDescent="0.3">
      <c r="A359" s="63">
        <v>24</v>
      </c>
      <c r="B359" s="64" t="s">
        <v>1017</v>
      </c>
      <c r="C359" s="63"/>
      <c r="D359" s="63"/>
      <c r="E359" s="63"/>
      <c r="F359" s="63"/>
      <c r="G359" s="63"/>
      <c r="H359" s="63"/>
      <c r="I359" s="63"/>
      <c r="J359" s="63"/>
      <c r="K359" s="63"/>
    </row>
    <row r="360" spans="1:11" ht="15.75" thickBot="1" x14ac:dyDescent="0.3">
      <c r="A360" s="63">
        <v>25</v>
      </c>
      <c r="B360" s="64" t="s">
        <v>1018</v>
      </c>
      <c r="C360" s="63"/>
      <c r="D360" s="63"/>
      <c r="E360" s="63"/>
      <c r="F360" s="63"/>
      <c r="G360" s="63"/>
      <c r="H360" s="63"/>
      <c r="I360" s="63"/>
      <c r="J360" s="63"/>
      <c r="K360" s="63"/>
    </row>
    <row r="361" spans="1:11" ht="15.75" thickBot="1" x14ac:dyDescent="0.3">
      <c r="A361" s="63">
        <v>26</v>
      </c>
      <c r="B361" s="64" t="s">
        <v>1030</v>
      </c>
      <c r="C361" s="63"/>
      <c r="D361" s="63"/>
      <c r="E361" s="63"/>
      <c r="F361" s="63"/>
      <c r="G361" s="63"/>
      <c r="H361" s="63"/>
      <c r="I361" s="63"/>
      <c r="J361" s="63"/>
      <c r="K361" s="63"/>
    </row>
    <row r="362" spans="1:11" ht="15.75" thickBot="1" x14ac:dyDescent="0.3">
      <c r="A362" s="63">
        <v>27</v>
      </c>
      <c r="B362" s="64" t="s">
        <v>391</v>
      </c>
      <c r="C362" s="63"/>
      <c r="D362" s="63"/>
      <c r="E362" s="63"/>
      <c r="F362" s="63"/>
      <c r="G362" s="63"/>
      <c r="H362" s="63"/>
      <c r="I362" s="63"/>
      <c r="J362" s="63"/>
      <c r="K362" s="63"/>
    </row>
    <row r="363" spans="1:11" ht="15.75" thickBot="1" x14ac:dyDescent="0.3">
      <c r="A363" s="63">
        <v>28</v>
      </c>
      <c r="B363" s="64" t="s">
        <v>1019</v>
      </c>
      <c r="C363" s="63"/>
      <c r="D363" s="63"/>
      <c r="E363" s="63"/>
      <c r="F363" s="63"/>
      <c r="G363" s="63"/>
      <c r="H363" s="63"/>
      <c r="I363" s="63"/>
      <c r="J363" s="63"/>
      <c r="K363" s="63"/>
    </row>
    <row r="364" spans="1:11" ht="15.75" thickBot="1" x14ac:dyDescent="0.3">
      <c r="A364" s="63">
        <v>29</v>
      </c>
      <c r="B364" s="64" t="s">
        <v>237</v>
      </c>
      <c r="C364" s="63"/>
      <c r="D364" s="63"/>
      <c r="E364" s="63"/>
      <c r="F364" s="63"/>
      <c r="G364" s="63"/>
      <c r="H364" s="63"/>
      <c r="I364" s="63"/>
      <c r="J364" s="63"/>
      <c r="K364" s="63"/>
    </row>
    <row r="365" spans="1:11" ht="15.75" thickBot="1" x14ac:dyDescent="0.3">
      <c r="A365" s="63">
        <v>30</v>
      </c>
      <c r="B365" s="64" t="s">
        <v>238</v>
      </c>
      <c r="C365" s="63"/>
      <c r="D365" s="63"/>
      <c r="E365" s="63"/>
      <c r="F365" s="63"/>
      <c r="G365" s="63"/>
      <c r="H365" s="63"/>
      <c r="I365" s="63"/>
      <c r="J365" s="63"/>
      <c r="K365" s="63"/>
    </row>
    <row r="366" spans="1:11" ht="15.75" thickBot="1" x14ac:dyDescent="0.3">
      <c r="A366" s="63">
        <v>31</v>
      </c>
      <c r="B366" s="64" t="s">
        <v>1031</v>
      </c>
      <c r="C366" s="63"/>
      <c r="D366" s="63"/>
      <c r="E366" s="63"/>
      <c r="F366" s="63"/>
      <c r="G366" s="63"/>
      <c r="H366" s="63"/>
      <c r="I366" s="63"/>
      <c r="J366" s="63"/>
      <c r="K366" s="63"/>
    </row>
    <row r="367" spans="1:11" ht="15.75" thickBot="1" x14ac:dyDescent="0.3">
      <c r="A367" s="63">
        <v>32</v>
      </c>
      <c r="B367" s="64" t="s">
        <v>239</v>
      </c>
      <c r="C367" s="63"/>
      <c r="D367" s="63"/>
      <c r="E367" s="63"/>
      <c r="F367" s="63"/>
      <c r="G367" s="63"/>
      <c r="H367" s="63"/>
      <c r="I367" s="63"/>
      <c r="J367" s="63"/>
      <c r="K367" s="63"/>
    </row>
    <row r="368" spans="1:11" ht="15.75" thickBot="1" x14ac:dyDescent="0.3">
      <c r="A368" s="63">
        <v>33</v>
      </c>
      <c r="B368" s="64" t="s">
        <v>1020</v>
      </c>
      <c r="C368" s="63"/>
      <c r="D368" s="63"/>
      <c r="E368" s="63"/>
      <c r="F368" s="63"/>
      <c r="G368" s="63"/>
      <c r="H368" s="63"/>
      <c r="I368" s="63"/>
      <c r="J368" s="63"/>
      <c r="K368" s="63"/>
    </row>
    <row r="369" spans="1:11" ht="15.75" thickBot="1" x14ac:dyDescent="0.3">
      <c r="A369" s="63">
        <v>34</v>
      </c>
      <c r="B369" s="64" t="s">
        <v>383</v>
      </c>
      <c r="C369" s="63"/>
      <c r="D369" s="63"/>
      <c r="E369" s="63"/>
      <c r="F369" s="63"/>
      <c r="G369" s="63"/>
      <c r="H369" s="63"/>
      <c r="I369" s="63"/>
      <c r="J369" s="63"/>
      <c r="K369" s="63"/>
    </row>
    <row r="370" spans="1:11" ht="15.75" thickBot="1" x14ac:dyDescent="0.3">
      <c r="A370" s="63">
        <v>35</v>
      </c>
      <c r="B370" s="64" t="s">
        <v>384</v>
      </c>
      <c r="C370" s="63"/>
      <c r="D370" s="63"/>
      <c r="E370" s="63"/>
      <c r="F370" s="63"/>
      <c r="G370" s="63"/>
      <c r="H370" s="63"/>
      <c r="I370" s="63"/>
      <c r="J370" s="63"/>
      <c r="K370" s="63"/>
    </row>
    <row r="371" spans="1:11" ht="15.75" thickBot="1" x14ac:dyDescent="0.3">
      <c r="A371" s="63">
        <v>36</v>
      </c>
      <c r="B371" s="64" t="s">
        <v>385</v>
      </c>
      <c r="C371" s="63"/>
      <c r="D371" s="63"/>
      <c r="E371" s="63"/>
      <c r="F371" s="63"/>
      <c r="G371" s="63"/>
      <c r="H371" s="63"/>
      <c r="I371" s="63"/>
      <c r="J371" s="63"/>
      <c r="K371" s="63"/>
    </row>
    <row r="372" spans="1:11" ht="15.75" thickBot="1" x14ac:dyDescent="0.3">
      <c r="A372" s="63">
        <v>37</v>
      </c>
      <c r="B372" s="64" t="s">
        <v>386</v>
      </c>
      <c r="C372" s="63"/>
      <c r="D372" s="63"/>
      <c r="E372" s="63"/>
      <c r="F372" s="63"/>
      <c r="G372" s="63"/>
      <c r="H372" s="63"/>
      <c r="I372" s="63"/>
      <c r="J372" s="63"/>
      <c r="K372" s="63"/>
    </row>
    <row r="373" spans="1:11" ht="15.75" thickBot="1" x14ac:dyDescent="0.3">
      <c r="A373" s="63">
        <v>38</v>
      </c>
      <c r="B373" s="64" t="s">
        <v>1032</v>
      </c>
      <c r="C373" s="63"/>
      <c r="D373" s="63"/>
      <c r="E373" s="63"/>
      <c r="F373" s="63"/>
      <c r="G373" s="63"/>
      <c r="H373" s="63"/>
      <c r="I373" s="63"/>
      <c r="J373" s="63"/>
      <c r="K373" s="63"/>
    </row>
    <row r="374" spans="1:11" ht="15.75" thickBot="1" x14ac:dyDescent="0.3">
      <c r="A374" s="63">
        <v>39</v>
      </c>
      <c r="B374" s="64" t="s">
        <v>990</v>
      </c>
      <c r="C374" s="63"/>
      <c r="D374" s="63"/>
      <c r="E374" s="63"/>
      <c r="F374" s="63"/>
      <c r="G374" s="63"/>
      <c r="H374" s="63"/>
      <c r="I374" s="63"/>
      <c r="J374" s="63"/>
      <c r="K374" s="63"/>
    </row>
    <row r="375" spans="1:11" ht="15.75" thickBot="1" x14ac:dyDescent="0.3">
      <c r="A375" s="63">
        <v>40</v>
      </c>
      <c r="B375" s="64" t="s">
        <v>231</v>
      </c>
      <c r="C375" s="63"/>
      <c r="D375" s="63"/>
      <c r="E375" s="63"/>
      <c r="F375" s="63"/>
      <c r="G375" s="63"/>
      <c r="H375" s="63"/>
      <c r="I375" s="63"/>
      <c r="J375" s="63"/>
      <c r="K375" s="63"/>
    </row>
    <row r="376" spans="1:11" ht="15.75" thickBot="1" x14ac:dyDescent="0.3">
      <c r="A376" s="63">
        <v>41</v>
      </c>
      <c r="B376" s="64" t="s">
        <v>1021</v>
      </c>
      <c r="C376" s="63"/>
      <c r="D376" s="63"/>
      <c r="E376" s="63"/>
      <c r="F376" s="63"/>
      <c r="G376" s="63"/>
      <c r="H376" s="63"/>
      <c r="I376" s="63"/>
      <c r="J376" s="63"/>
      <c r="K376" s="63"/>
    </row>
    <row r="377" spans="1:11" ht="15.75" thickBot="1" x14ac:dyDescent="0.3">
      <c r="A377" s="63">
        <v>42</v>
      </c>
      <c r="B377" s="64" t="s">
        <v>1022</v>
      </c>
      <c r="C377" s="63"/>
      <c r="D377" s="63"/>
      <c r="E377" s="63"/>
      <c r="F377" s="63"/>
      <c r="G377" s="63"/>
      <c r="H377" s="63"/>
      <c r="I377" s="63"/>
      <c r="J377" s="63"/>
      <c r="K377" s="63"/>
    </row>
    <row r="378" spans="1:11" ht="15.75" thickBot="1" x14ac:dyDescent="0.3">
      <c r="A378" s="63">
        <v>43</v>
      </c>
      <c r="B378" s="64" t="s">
        <v>232</v>
      </c>
      <c r="C378" s="63"/>
      <c r="D378" s="63"/>
      <c r="E378" s="63"/>
      <c r="F378" s="63"/>
      <c r="G378" s="63"/>
      <c r="H378" s="63"/>
      <c r="I378" s="63"/>
      <c r="J378" s="63"/>
      <c r="K378" s="63"/>
    </row>
    <row r="379" spans="1:11" ht="15.75" thickBot="1" x14ac:dyDescent="0.3">
      <c r="A379" s="63">
        <v>44</v>
      </c>
      <c r="B379" s="64" t="s">
        <v>1033</v>
      </c>
      <c r="C379" s="63"/>
      <c r="D379" s="63"/>
      <c r="E379" s="63"/>
      <c r="F379" s="63"/>
      <c r="G379" s="63"/>
      <c r="H379" s="63"/>
      <c r="I379" s="63"/>
      <c r="J379" s="63"/>
      <c r="K379" s="63"/>
    </row>
    <row r="380" spans="1:11" ht="15.75" thickBot="1" x14ac:dyDescent="0.3">
      <c r="A380" s="63">
        <v>45</v>
      </c>
      <c r="B380" s="64" t="s">
        <v>233</v>
      </c>
      <c r="C380" s="63"/>
      <c r="D380" s="63"/>
      <c r="E380" s="63"/>
      <c r="F380" s="63"/>
      <c r="G380" s="63"/>
      <c r="H380" s="63"/>
      <c r="I380" s="63"/>
      <c r="J380" s="63"/>
      <c r="K380" s="63"/>
    </row>
    <row r="381" spans="1:11" ht="15.75" thickBot="1" x14ac:dyDescent="0.3">
      <c r="A381" s="63">
        <v>46</v>
      </c>
      <c r="B381" s="64" t="s">
        <v>1023</v>
      </c>
      <c r="C381" s="63"/>
      <c r="D381" s="63"/>
      <c r="E381" s="63"/>
      <c r="F381" s="63"/>
      <c r="G381" s="63"/>
      <c r="H381" s="63"/>
      <c r="I381" s="63"/>
      <c r="J381" s="63"/>
      <c r="K381" s="63"/>
    </row>
    <row r="382" spans="1:11" ht="15.75" thickBot="1" x14ac:dyDescent="0.3">
      <c r="A382" s="63">
        <v>47</v>
      </c>
      <c r="B382" s="64" t="s">
        <v>991</v>
      </c>
      <c r="C382" s="63"/>
      <c r="D382" s="63"/>
      <c r="E382" s="63"/>
      <c r="F382" s="63"/>
      <c r="G382" s="63"/>
      <c r="H382" s="63"/>
      <c r="I382" s="63"/>
      <c r="J382" s="63"/>
      <c r="K382" s="63"/>
    </row>
    <row r="383" spans="1:11" ht="15.75" thickBot="1" x14ac:dyDescent="0.3">
      <c r="A383" s="63">
        <v>48</v>
      </c>
      <c r="B383" s="64" t="s">
        <v>992</v>
      </c>
      <c r="C383" s="63"/>
      <c r="D383" s="63"/>
      <c r="E383" s="63"/>
      <c r="F383" s="63"/>
      <c r="G383" s="63"/>
      <c r="H383" s="63"/>
      <c r="I383" s="63"/>
      <c r="J383" s="63"/>
      <c r="K383" s="63"/>
    </row>
    <row r="384" spans="1:11" ht="15.75" thickBot="1" x14ac:dyDescent="0.3">
      <c r="A384" s="63">
        <v>49</v>
      </c>
      <c r="B384" s="64" t="s">
        <v>993</v>
      </c>
      <c r="C384" s="63"/>
      <c r="D384" s="63"/>
      <c r="E384" s="63"/>
      <c r="F384" s="63"/>
      <c r="G384" s="63"/>
      <c r="H384" s="63"/>
      <c r="I384" s="63"/>
      <c r="J384" s="63"/>
      <c r="K384" s="63"/>
    </row>
    <row r="385" spans="1:11" ht="15.75" thickBot="1" x14ac:dyDescent="0.3">
      <c r="A385" s="63">
        <v>50</v>
      </c>
      <c r="B385" s="64" t="s">
        <v>994</v>
      </c>
      <c r="C385" s="63"/>
      <c r="D385" s="63"/>
      <c r="E385" s="63"/>
      <c r="F385" s="63"/>
      <c r="G385" s="63"/>
      <c r="H385" s="63"/>
      <c r="I385" s="63"/>
      <c r="J385" s="63"/>
      <c r="K385" s="63"/>
    </row>
    <row r="386" spans="1:11" ht="15.75" thickBot="1" x14ac:dyDescent="0.3">
      <c r="A386" s="63">
        <v>51</v>
      </c>
      <c r="B386" s="64" t="s">
        <v>1027</v>
      </c>
      <c r="C386" s="63"/>
      <c r="D386" s="63"/>
      <c r="E386" s="63"/>
      <c r="F386" s="63"/>
      <c r="G386" s="63"/>
      <c r="H386" s="63"/>
      <c r="I386" s="63"/>
      <c r="J386" s="63"/>
      <c r="K386" s="63"/>
    </row>
    <row r="387" spans="1:11" ht="15.75" thickBot="1" x14ac:dyDescent="0.3">
      <c r="A387" s="63">
        <v>52</v>
      </c>
      <c r="B387" s="64" t="s">
        <v>999</v>
      </c>
      <c r="C387" s="63"/>
      <c r="D387" s="63"/>
      <c r="E387" s="63"/>
      <c r="F387" s="63"/>
      <c r="G387" s="63"/>
      <c r="H387" s="63"/>
      <c r="I387" s="63"/>
      <c r="J387" s="63"/>
      <c r="K387" s="63"/>
    </row>
    <row r="388" spans="1:11" ht="15.75" thickBot="1" x14ac:dyDescent="0.3">
      <c r="A388" s="63">
        <v>53</v>
      </c>
      <c r="B388" s="64" t="s">
        <v>392</v>
      </c>
      <c r="C388" s="63"/>
      <c r="D388" s="63"/>
      <c r="E388" s="63"/>
      <c r="F388" s="63"/>
      <c r="G388" s="63"/>
      <c r="H388" s="63"/>
      <c r="I388" s="63"/>
      <c r="J388" s="63"/>
      <c r="K388" s="63"/>
    </row>
    <row r="389" spans="1:11" ht="15.75" thickBot="1" x14ac:dyDescent="0.3">
      <c r="A389" s="63">
        <v>54</v>
      </c>
      <c r="B389" s="64" t="s">
        <v>1000</v>
      </c>
      <c r="C389" s="63">
        <v>1</v>
      </c>
      <c r="D389" s="63">
        <v>3.6</v>
      </c>
      <c r="E389" s="63">
        <v>27</v>
      </c>
      <c r="F389" s="63">
        <v>96.4</v>
      </c>
      <c r="G389" s="63"/>
      <c r="H389" s="63"/>
      <c r="I389" s="63"/>
      <c r="J389" s="63"/>
      <c r="K389" s="63">
        <v>28</v>
      </c>
    </row>
    <row r="390" spans="1:11" ht="15.75" thickBot="1" x14ac:dyDescent="0.3">
      <c r="A390" s="63">
        <v>55</v>
      </c>
      <c r="B390" s="64" t="s">
        <v>242</v>
      </c>
      <c r="C390" s="63"/>
      <c r="D390" s="63"/>
      <c r="E390" s="63">
        <v>1</v>
      </c>
      <c r="F390" s="63">
        <v>3.6</v>
      </c>
      <c r="G390" s="63">
        <v>12</v>
      </c>
      <c r="H390" s="63">
        <v>42.9</v>
      </c>
      <c r="I390" s="63">
        <v>15</v>
      </c>
      <c r="J390" s="63">
        <v>53.6</v>
      </c>
      <c r="K390" s="63">
        <v>28</v>
      </c>
    </row>
    <row r="391" spans="1:11" ht="15.75" thickBot="1" x14ac:dyDescent="0.3">
      <c r="A391" s="63">
        <v>56</v>
      </c>
      <c r="B391" s="64" t="s">
        <v>1001</v>
      </c>
      <c r="C391" s="63"/>
      <c r="D391" s="63"/>
      <c r="E391" s="63"/>
      <c r="F391" s="63"/>
      <c r="G391" s="63"/>
      <c r="H391" s="63"/>
      <c r="I391" s="63"/>
      <c r="J391" s="63"/>
      <c r="K391" s="63"/>
    </row>
    <row r="392" spans="1:11" ht="15.75" thickBot="1" x14ac:dyDescent="0.3">
      <c r="A392" s="63">
        <v>57</v>
      </c>
      <c r="B392" s="64" t="s">
        <v>240</v>
      </c>
      <c r="C392" s="63"/>
      <c r="D392" s="63"/>
      <c r="E392" s="63"/>
      <c r="F392" s="63"/>
      <c r="G392" s="63"/>
      <c r="H392" s="63"/>
      <c r="I392" s="63"/>
      <c r="J392" s="63"/>
      <c r="K392" s="63"/>
    </row>
    <row r="393" spans="1:11" ht="15.75" thickBot="1" x14ac:dyDescent="0.3">
      <c r="A393" s="63">
        <v>58</v>
      </c>
      <c r="B393" s="64" t="s">
        <v>235</v>
      </c>
      <c r="C393" s="63"/>
      <c r="D393" s="63"/>
      <c r="E393" s="63"/>
      <c r="F393" s="63"/>
      <c r="G393" s="63"/>
      <c r="H393" s="63"/>
      <c r="I393" s="63"/>
      <c r="J393" s="63"/>
      <c r="K393" s="63"/>
    </row>
    <row r="394" spans="1:11" ht="15.75" thickBot="1" x14ac:dyDescent="0.3">
      <c r="A394" s="63">
        <v>59</v>
      </c>
      <c r="B394" s="64" t="s">
        <v>1002</v>
      </c>
      <c r="C394" s="63"/>
      <c r="D394" s="63"/>
      <c r="E394" s="63"/>
      <c r="F394" s="63"/>
      <c r="G394" s="63"/>
      <c r="H394" s="63"/>
      <c r="I394" s="63"/>
      <c r="J394" s="63"/>
      <c r="K394" s="63"/>
    </row>
    <row r="395" spans="1:11" ht="15.75" thickBot="1" x14ac:dyDescent="0.3">
      <c r="A395" s="63">
        <v>60</v>
      </c>
      <c r="B395" s="64" t="s">
        <v>241</v>
      </c>
      <c r="C395" s="63"/>
      <c r="D395" s="63"/>
      <c r="E395" s="63"/>
      <c r="F395" s="63"/>
      <c r="G395" s="63"/>
      <c r="H395" s="63"/>
      <c r="I395" s="63"/>
      <c r="J395" s="63"/>
      <c r="K395" s="63"/>
    </row>
    <row r="396" spans="1:11" ht="15.75" thickBot="1" x14ac:dyDescent="0.3">
      <c r="A396" s="63">
        <v>61</v>
      </c>
      <c r="B396" s="64" t="s">
        <v>1003</v>
      </c>
      <c r="C396" s="63"/>
      <c r="D396" s="63"/>
      <c r="E396" s="63"/>
      <c r="F396" s="63"/>
      <c r="G396" s="63"/>
      <c r="H396" s="63"/>
      <c r="I396" s="63"/>
      <c r="J396" s="63"/>
      <c r="K396" s="63"/>
    </row>
    <row r="397" spans="1:11" ht="15.75" thickBot="1" x14ac:dyDescent="0.3">
      <c r="A397" s="63">
        <v>62</v>
      </c>
      <c r="B397" s="64" t="s">
        <v>1004</v>
      </c>
      <c r="C397" s="63"/>
      <c r="D397" s="63"/>
      <c r="E397" s="63"/>
      <c r="F397" s="63"/>
      <c r="G397" s="63"/>
      <c r="H397" s="63"/>
      <c r="I397" s="63"/>
      <c r="J397" s="63"/>
      <c r="K397" s="63"/>
    </row>
    <row r="398" spans="1:11" ht="15.75" thickBot="1" x14ac:dyDescent="0.3">
      <c r="A398" s="63">
        <v>63</v>
      </c>
      <c r="B398" s="64" t="s">
        <v>1005</v>
      </c>
      <c r="C398" s="63"/>
      <c r="D398" s="63"/>
      <c r="E398" s="63"/>
      <c r="F398" s="63"/>
      <c r="G398" s="63"/>
      <c r="H398" s="63"/>
      <c r="I398" s="63"/>
      <c r="J398" s="63"/>
      <c r="K398" s="63"/>
    </row>
    <row r="399" spans="1:11" ht="15.75" thickBot="1" x14ac:dyDescent="0.3">
      <c r="A399" s="63">
        <v>64</v>
      </c>
      <c r="B399" s="64" t="s">
        <v>1006</v>
      </c>
      <c r="C399" s="63"/>
      <c r="D399" s="63"/>
      <c r="E399" s="63"/>
      <c r="F399" s="63"/>
      <c r="G399" s="63"/>
      <c r="H399" s="63"/>
      <c r="I399" s="63"/>
      <c r="J399" s="63"/>
      <c r="K399" s="63"/>
    </row>
    <row r="400" spans="1:11" ht="15.75" thickBot="1" x14ac:dyDescent="0.3">
      <c r="A400" s="63">
        <v>65</v>
      </c>
      <c r="B400" s="64" t="s">
        <v>243</v>
      </c>
      <c r="C400" s="63"/>
      <c r="D400" s="63"/>
      <c r="E400" s="63"/>
      <c r="F400" s="63"/>
      <c r="G400" s="63"/>
      <c r="H400" s="63"/>
      <c r="I400" s="63"/>
      <c r="J400" s="63"/>
      <c r="K400" s="63"/>
    </row>
    <row r="401" spans="1:11" ht="15.75" thickBot="1" x14ac:dyDescent="0.3">
      <c r="A401" s="63">
        <v>66</v>
      </c>
      <c r="B401" s="64" t="s">
        <v>995</v>
      </c>
      <c r="C401" s="63"/>
      <c r="D401" s="63"/>
      <c r="E401" s="63"/>
      <c r="F401" s="63"/>
      <c r="G401" s="63"/>
      <c r="H401" s="63"/>
      <c r="I401" s="63"/>
      <c r="J401" s="63"/>
      <c r="K401" s="63"/>
    </row>
    <row r="402" spans="1:11" ht="15.75" thickBot="1" x14ac:dyDescent="0.3">
      <c r="A402" s="63">
        <v>67</v>
      </c>
      <c r="B402" s="64" t="s">
        <v>388</v>
      </c>
      <c r="C402" s="63"/>
      <c r="D402" s="63"/>
      <c r="E402" s="63"/>
      <c r="F402" s="63"/>
      <c r="G402" s="63"/>
      <c r="H402" s="63"/>
      <c r="I402" s="63"/>
      <c r="J402" s="63"/>
      <c r="K402" s="63"/>
    </row>
    <row r="403" spans="1:11" ht="15.75" thickBot="1" x14ac:dyDescent="0.3">
      <c r="A403" s="63">
        <v>68</v>
      </c>
      <c r="B403" s="64" t="s">
        <v>1026</v>
      </c>
      <c r="C403" s="63"/>
      <c r="D403" s="63"/>
      <c r="E403" s="63"/>
      <c r="F403" s="63"/>
      <c r="G403" s="63"/>
      <c r="H403" s="63"/>
      <c r="I403" s="63"/>
      <c r="J403" s="63"/>
      <c r="K403" s="63"/>
    </row>
    <row r="404" spans="1:11" ht="15.75" thickBot="1" x14ac:dyDescent="0.3">
      <c r="A404" s="63">
        <v>69</v>
      </c>
      <c r="B404" s="64" t="s">
        <v>389</v>
      </c>
      <c r="C404" s="63"/>
      <c r="D404" s="63"/>
      <c r="E404" s="63"/>
      <c r="F404" s="63"/>
      <c r="G404" s="63"/>
      <c r="H404" s="63"/>
      <c r="I404" s="63"/>
      <c r="J404" s="63"/>
      <c r="K404" s="63"/>
    </row>
    <row r="405" spans="1:11" ht="15.75" thickBot="1" x14ac:dyDescent="0.3">
      <c r="A405" s="63">
        <v>70</v>
      </c>
      <c r="B405" s="64" t="s">
        <v>390</v>
      </c>
      <c r="C405" s="63"/>
      <c r="D405" s="63"/>
      <c r="E405" s="63"/>
      <c r="F405" s="63"/>
      <c r="G405" s="63"/>
      <c r="H405" s="63"/>
      <c r="I405" s="63"/>
      <c r="J405" s="63"/>
      <c r="K405" s="63"/>
    </row>
    <row r="406" spans="1:11" ht="15.75" thickBot="1" x14ac:dyDescent="0.3">
      <c r="A406" s="63">
        <v>71</v>
      </c>
      <c r="B406" s="64" t="s">
        <v>1007</v>
      </c>
      <c r="C406" s="63"/>
      <c r="D406" s="63"/>
      <c r="E406" s="63"/>
      <c r="F406" s="63"/>
      <c r="G406" s="63"/>
      <c r="H406" s="63"/>
      <c r="I406" s="63"/>
      <c r="J406" s="63"/>
      <c r="K406" s="63"/>
    </row>
    <row r="407" spans="1:11" ht="15.75" thickBot="1" x14ac:dyDescent="0.3">
      <c r="A407" s="63">
        <v>72</v>
      </c>
      <c r="B407" s="64" t="s">
        <v>395</v>
      </c>
      <c r="C407" s="63"/>
      <c r="D407" s="63"/>
      <c r="E407" s="63"/>
      <c r="F407" s="63"/>
      <c r="G407" s="63"/>
      <c r="H407" s="63"/>
      <c r="I407" s="63"/>
      <c r="J407" s="63"/>
      <c r="K407" s="63"/>
    </row>
    <row r="408" spans="1:11" ht="15.75" thickBot="1" x14ac:dyDescent="0.3">
      <c r="A408" s="63">
        <v>73</v>
      </c>
      <c r="B408" s="64" t="s">
        <v>996</v>
      </c>
      <c r="C408" s="63"/>
      <c r="D408" s="63"/>
      <c r="E408" s="63"/>
      <c r="F408" s="63"/>
      <c r="G408" s="63"/>
      <c r="H408" s="63"/>
      <c r="I408" s="63"/>
      <c r="J408" s="63"/>
      <c r="K408" s="63"/>
    </row>
    <row r="409" spans="1:11" ht="15.75" thickBot="1" x14ac:dyDescent="0.3">
      <c r="A409" s="63">
        <v>74</v>
      </c>
      <c r="B409" s="64" t="s">
        <v>997</v>
      </c>
      <c r="C409" s="63"/>
      <c r="D409" s="63"/>
      <c r="E409" s="63"/>
      <c r="F409" s="63"/>
      <c r="G409" s="63"/>
      <c r="H409" s="63"/>
      <c r="I409" s="63"/>
      <c r="J409" s="63"/>
      <c r="K409" s="63"/>
    </row>
    <row r="410" spans="1:11" ht="15.75" thickBot="1" x14ac:dyDescent="0.3">
      <c r="A410" s="63">
        <v>75</v>
      </c>
      <c r="B410" s="64" t="s">
        <v>998</v>
      </c>
      <c r="C410" s="63"/>
      <c r="D410" s="63"/>
      <c r="E410" s="63"/>
      <c r="F410" s="63"/>
      <c r="G410" s="63"/>
      <c r="H410" s="63"/>
      <c r="I410" s="63"/>
      <c r="J410" s="63"/>
      <c r="K410" s="63"/>
    </row>
    <row r="411" spans="1:11" ht="15.75" thickBot="1" x14ac:dyDescent="0.3">
      <c r="A411" s="63">
        <v>76</v>
      </c>
      <c r="B411" s="64" t="s">
        <v>1008</v>
      </c>
      <c r="C411" s="63"/>
      <c r="D411" s="63"/>
      <c r="E411" s="63"/>
      <c r="F411" s="63"/>
      <c r="G411" s="63"/>
      <c r="H411" s="63"/>
      <c r="I411" s="63"/>
      <c r="J411" s="63"/>
      <c r="K411" s="63"/>
    </row>
    <row r="412" spans="1:11" ht="15.75" thickBot="1" x14ac:dyDescent="0.3">
      <c r="A412" s="63">
        <v>77</v>
      </c>
      <c r="B412" s="64" t="s">
        <v>1009</v>
      </c>
      <c r="C412" s="63"/>
      <c r="D412" s="63"/>
      <c r="E412" s="63"/>
      <c r="F412" s="63"/>
      <c r="G412" s="63"/>
      <c r="H412" s="63"/>
      <c r="I412" s="63"/>
      <c r="J412" s="63"/>
      <c r="K412" s="63"/>
    </row>
    <row r="413" spans="1:11" ht="15.75" thickBot="1" x14ac:dyDescent="0.3">
      <c r="A413" s="63">
        <v>78</v>
      </c>
      <c r="B413" s="64" t="s">
        <v>1010</v>
      </c>
      <c r="C413" s="63"/>
      <c r="D413" s="63"/>
      <c r="E413" s="63"/>
      <c r="F413" s="63"/>
      <c r="G413" s="63"/>
      <c r="H413" s="63"/>
      <c r="I413" s="63"/>
      <c r="J413" s="63"/>
      <c r="K413" s="63"/>
    </row>
    <row r="414" spans="1:11" ht="15.75" thickBot="1" x14ac:dyDescent="0.3">
      <c r="A414" s="63">
        <v>79</v>
      </c>
      <c r="B414" s="64" t="s">
        <v>1011</v>
      </c>
      <c r="C414" s="63"/>
      <c r="D414" s="63"/>
      <c r="E414" s="63"/>
      <c r="F414" s="63"/>
      <c r="G414" s="63"/>
      <c r="H414" s="63"/>
      <c r="I414" s="63"/>
      <c r="J414" s="63"/>
      <c r="K414" s="63"/>
    </row>
    <row r="415" spans="1:11" ht="15.75" thickBot="1" x14ac:dyDescent="0.3">
      <c r="A415" s="63">
        <v>80</v>
      </c>
      <c r="B415" s="64" t="s">
        <v>1012</v>
      </c>
      <c r="C415" s="63"/>
      <c r="D415" s="63"/>
      <c r="E415" s="63"/>
      <c r="F415" s="63"/>
      <c r="G415" s="63"/>
      <c r="H415" s="63"/>
      <c r="I415" s="63"/>
      <c r="J415" s="63"/>
      <c r="K415" s="63"/>
    </row>
    <row r="416" spans="1:11" ht="15.75" thickBot="1" x14ac:dyDescent="0.3">
      <c r="A416" s="63">
        <v>81</v>
      </c>
      <c r="B416" s="64" t="s">
        <v>1013</v>
      </c>
      <c r="C416" s="63"/>
      <c r="D416" s="63"/>
      <c r="E416" s="63"/>
      <c r="F416" s="63"/>
      <c r="G416" s="63"/>
      <c r="H416" s="63"/>
      <c r="I416" s="63"/>
      <c r="J416" s="63"/>
      <c r="K416" s="63"/>
    </row>
    <row r="417" spans="1:11" ht="15.75" thickBot="1" x14ac:dyDescent="0.3">
      <c r="A417" s="63">
        <v>82</v>
      </c>
      <c r="B417" s="64" t="s">
        <v>1014</v>
      </c>
      <c r="C417" s="63"/>
      <c r="D417" s="63"/>
      <c r="E417" s="63"/>
      <c r="F417" s="63"/>
      <c r="G417" s="63"/>
      <c r="H417" s="63"/>
      <c r="I417" s="63"/>
      <c r="J417" s="63"/>
      <c r="K417" s="63"/>
    </row>
    <row r="418" spans="1:11" ht="15.75" thickBot="1" x14ac:dyDescent="0.3">
      <c r="A418" s="63">
        <v>83</v>
      </c>
      <c r="B418" s="64" t="s">
        <v>1015</v>
      </c>
      <c r="C418" s="63"/>
      <c r="D418" s="63"/>
      <c r="E418" s="63"/>
      <c r="F418" s="63"/>
      <c r="G418" s="63"/>
      <c r="H418" s="63"/>
      <c r="I418" s="63"/>
      <c r="J418" s="63"/>
      <c r="K418" s="63"/>
    </row>
    <row r="419" spans="1:11" ht="15.75" thickBot="1" x14ac:dyDescent="0.3">
      <c r="A419" s="63">
        <v>84</v>
      </c>
      <c r="B419" s="64" t="s">
        <v>1028</v>
      </c>
      <c r="C419" s="63"/>
      <c r="D419" s="63"/>
      <c r="E419" s="63"/>
      <c r="F419" s="63"/>
      <c r="G419" s="63"/>
      <c r="H419" s="63"/>
      <c r="I419" s="63"/>
      <c r="J419" s="63"/>
      <c r="K419" s="63"/>
    </row>
    <row r="420" spans="1:11" ht="15.75" thickBot="1" x14ac:dyDescent="0.3">
      <c r="A420" s="63">
        <v>85</v>
      </c>
      <c r="B420" s="64" t="s">
        <v>103</v>
      </c>
      <c r="C420" s="63"/>
      <c r="D420" s="63"/>
      <c r="E420" s="63">
        <v>1</v>
      </c>
      <c r="F420" s="63">
        <v>3.6</v>
      </c>
      <c r="G420" s="63">
        <v>19</v>
      </c>
      <c r="H420" s="63">
        <v>67.900000000000006</v>
      </c>
      <c r="I420" s="63">
        <v>8</v>
      </c>
      <c r="J420" s="63">
        <v>28.6</v>
      </c>
      <c r="K420" s="63">
        <v>28</v>
      </c>
    </row>
    <row r="421" spans="1:11" ht="15.75" thickBot="1" x14ac:dyDescent="0.3">
      <c r="A421" s="311" t="s">
        <v>104</v>
      </c>
      <c r="B421" s="312"/>
      <c r="C421" s="63">
        <v>15</v>
      </c>
      <c r="D421" s="63">
        <v>4.0999999999999996</v>
      </c>
      <c r="E421" s="63">
        <v>168</v>
      </c>
      <c r="F421" s="63">
        <v>46.2</v>
      </c>
      <c r="G421" s="63">
        <v>97</v>
      </c>
      <c r="H421" s="63">
        <v>26.6</v>
      </c>
      <c r="I421" s="63">
        <v>84</v>
      </c>
      <c r="J421" s="63">
        <v>23.1</v>
      </c>
      <c r="K421" s="63">
        <v>364</v>
      </c>
    </row>
    <row r="422" spans="1:11" x14ac:dyDescent="0.25">
      <c r="A422" s="156" t="s">
        <v>425</v>
      </c>
    </row>
    <row r="423" spans="1:11" x14ac:dyDescent="0.25">
      <c r="A423" s="273"/>
      <c r="B423" s="349" t="s">
        <v>79</v>
      </c>
      <c r="C423" s="273"/>
    </row>
    <row r="424" spans="1:11" x14ac:dyDescent="0.25">
      <c r="A424" s="273"/>
      <c r="B424" s="59"/>
      <c r="C424" s="273"/>
    </row>
    <row r="425" spans="1:11" x14ac:dyDescent="0.25">
      <c r="A425" s="273"/>
      <c r="B425" s="59"/>
      <c r="C425" s="273"/>
    </row>
    <row r="426" spans="1:11" x14ac:dyDescent="0.25">
      <c r="A426" s="273"/>
      <c r="B426" s="349" t="s">
        <v>80</v>
      </c>
      <c r="C426" s="273"/>
    </row>
    <row r="427" spans="1:11" x14ac:dyDescent="0.25">
      <c r="A427" s="273"/>
      <c r="B427" s="349" t="s">
        <v>81</v>
      </c>
      <c r="C427" s="273"/>
    </row>
    <row r="428" spans="1:11" x14ac:dyDescent="0.25">
      <c r="A428" s="273"/>
      <c r="B428" s="349" t="s">
        <v>82</v>
      </c>
      <c r="C428" s="273"/>
    </row>
    <row r="429" spans="1:11" x14ac:dyDescent="0.25">
      <c r="A429" s="273"/>
      <c r="B429" s="349" t="s">
        <v>83</v>
      </c>
      <c r="C429" s="273"/>
    </row>
    <row r="430" spans="1:11" ht="15.75" thickBot="1" x14ac:dyDescent="0.3">
      <c r="A430" s="273"/>
      <c r="B430" s="349">
        <v>2024</v>
      </c>
      <c r="C430" s="273"/>
    </row>
    <row r="431" spans="1:11" ht="15.75" thickBot="1" x14ac:dyDescent="0.3">
      <c r="A431" s="350" t="s">
        <v>84</v>
      </c>
      <c r="B431" s="63" t="s">
        <v>85</v>
      </c>
      <c r="C431" s="350" t="s">
        <v>86</v>
      </c>
      <c r="D431" s="63" t="s">
        <v>87</v>
      </c>
      <c r="E431" s="350" t="s">
        <v>88</v>
      </c>
      <c r="F431" s="63" t="s">
        <v>1024</v>
      </c>
      <c r="G431" s="350" t="s">
        <v>89</v>
      </c>
      <c r="H431" s="63" t="s">
        <v>135</v>
      </c>
    </row>
    <row r="432" spans="1:11" ht="15.75" thickBot="1" x14ac:dyDescent="0.3">
      <c r="A432" s="351" t="s">
        <v>37</v>
      </c>
      <c r="B432" s="351" t="s">
        <v>90</v>
      </c>
      <c r="C432" s="351" t="s">
        <v>91</v>
      </c>
      <c r="D432" s="351" t="s">
        <v>10</v>
      </c>
      <c r="E432" s="351" t="s">
        <v>92</v>
      </c>
      <c r="F432" s="351" t="s">
        <v>10</v>
      </c>
      <c r="G432" s="351" t="s">
        <v>93</v>
      </c>
      <c r="H432" s="351" t="s">
        <v>10</v>
      </c>
      <c r="I432" s="351" t="s">
        <v>94</v>
      </c>
      <c r="J432" s="351" t="s">
        <v>10</v>
      </c>
      <c r="K432" s="65" t="s">
        <v>95</v>
      </c>
    </row>
    <row r="433" spans="1:11" ht="15.75" thickBot="1" x14ac:dyDescent="0.3">
      <c r="A433" s="63">
        <v>1</v>
      </c>
      <c r="B433" s="64" t="s">
        <v>96</v>
      </c>
      <c r="C433" s="63"/>
      <c r="D433" s="63"/>
      <c r="E433" s="63"/>
      <c r="F433" s="63"/>
      <c r="G433" s="63"/>
      <c r="H433" s="63"/>
      <c r="I433" s="63"/>
      <c r="J433" s="63"/>
      <c r="K433" s="63"/>
    </row>
    <row r="434" spans="1:11" ht="15.75" thickBot="1" x14ac:dyDescent="0.3">
      <c r="A434" s="63">
        <v>2</v>
      </c>
      <c r="B434" s="64" t="s">
        <v>987</v>
      </c>
      <c r="C434" s="63">
        <v>3</v>
      </c>
      <c r="D434" s="63">
        <v>8.3000000000000007</v>
      </c>
      <c r="E434" s="63">
        <v>17</v>
      </c>
      <c r="F434" s="63">
        <v>47.2</v>
      </c>
      <c r="G434" s="63">
        <v>12</v>
      </c>
      <c r="H434" s="63">
        <v>33.299999999999997</v>
      </c>
      <c r="I434" s="63">
        <v>4</v>
      </c>
      <c r="J434" s="63">
        <v>11.1</v>
      </c>
      <c r="K434" s="63">
        <v>36</v>
      </c>
    </row>
    <row r="435" spans="1:11" ht="15.75" thickBot="1" x14ac:dyDescent="0.3">
      <c r="A435" s="63">
        <v>3</v>
      </c>
      <c r="B435" s="64" t="s">
        <v>988</v>
      </c>
      <c r="C435" s="63">
        <v>5</v>
      </c>
      <c r="D435" s="63">
        <v>13.9</v>
      </c>
      <c r="E435" s="63">
        <v>17</v>
      </c>
      <c r="F435" s="63">
        <v>47.2</v>
      </c>
      <c r="G435" s="63">
        <v>13</v>
      </c>
      <c r="H435" s="63">
        <v>36.1</v>
      </c>
      <c r="I435" s="63">
        <v>1</v>
      </c>
      <c r="J435" s="63">
        <v>2.8</v>
      </c>
      <c r="K435" s="63">
        <v>36</v>
      </c>
    </row>
    <row r="436" spans="1:11" ht="15.75" thickBot="1" x14ac:dyDescent="0.3">
      <c r="A436" s="63">
        <v>4</v>
      </c>
      <c r="B436" s="64" t="s">
        <v>97</v>
      </c>
      <c r="C436" s="63">
        <v>1</v>
      </c>
      <c r="D436" s="63">
        <v>2.8</v>
      </c>
      <c r="E436" s="63">
        <v>31</v>
      </c>
      <c r="F436" s="63">
        <v>86.1</v>
      </c>
      <c r="G436" s="63">
        <v>4</v>
      </c>
      <c r="H436" s="63">
        <v>11.1</v>
      </c>
      <c r="I436" s="63"/>
      <c r="J436" s="63"/>
      <c r="K436" s="63">
        <v>36</v>
      </c>
    </row>
    <row r="437" spans="1:11" ht="15.75" thickBot="1" x14ac:dyDescent="0.3">
      <c r="A437" s="63">
        <v>5</v>
      </c>
      <c r="B437" s="64" t="s">
        <v>989</v>
      </c>
      <c r="C437" s="63">
        <v>3</v>
      </c>
      <c r="D437" s="63">
        <v>8.3000000000000007</v>
      </c>
      <c r="E437" s="63">
        <v>20</v>
      </c>
      <c r="F437" s="63">
        <v>55.6</v>
      </c>
      <c r="G437" s="63">
        <v>13</v>
      </c>
      <c r="H437" s="63">
        <v>36.1</v>
      </c>
      <c r="I437" s="63"/>
      <c r="J437" s="63"/>
      <c r="K437" s="63">
        <v>36</v>
      </c>
    </row>
    <row r="438" spans="1:11" ht="15.75" thickBot="1" x14ac:dyDescent="0.3">
      <c r="A438" s="63">
        <v>6</v>
      </c>
      <c r="B438" s="64" t="s">
        <v>423</v>
      </c>
      <c r="C438" s="63"/>
      <c r="D438" s="63"/>
      <c r="E438" s="63">
        <v>1</v>
      </c>
      <c r="F438" s="63">
        <v>2.8</v>
      </c>
      <c r="G438" s="63">
        <v>1</v>
      </c>
      <c r="H438" s="63">
        <v>2.8</v>
      </c>
      <c r="I438" s="63">
        <v>34</v>
      </c>
      <c r="J438" s="63">
        <v>94.4</v>
      </c>
      <c r="K438" s="63">
        <v>36</v>
      </c>
    </row>
    <row r="439" spans="1:11" ht="15.75" thickBot="1" x14ac:dyDescent="0.3">
      <c r="A439" s="63">
        <v>7</v>
      </c>
      <c r="B439" s="64" t="s">
        <v>246</v>
      </c>
      <c r="C439" s="63"/>
      <c r="D439" s="63"/>
      <c r="E439" s="63"/>
      <c r="F439" s="63"/>
      <c r="G439" s="63">
        <v>5</v>
      </c>
      <c r="H439" s="63">
        <v>13.9</v>
      </c>
      <c r="I439" s="63">
        <v>31</v>
      </c>
      <c r="J439" s="63">
        <v>86.1</v>
      </c>
      <c r="K439" s="63">
        <v>36</v>
      </c>
    </row>
    <row r="440" spans="1:11" ht="15.75" thickBot="1" x14ac:dyDescent="0.3">
      <c r="A440" s="63">
        <v>8</v>
      </c>
      <c r="B440" s="64" t="s">
        <v>247</v>
      </c>
      <c r="C440" s="63"/>
      <c r="D440" s="63"/>
      <c r="E440" s="63">
        <v>3</v>
      </c>
      <c r="F440" s="63">
        <v>8.3000000000000007</v>
      </c>
      <c r="G440" s="63">
        <v>18</v>
      </c>
      <c r="H440" s="63">
        <v>50</v>
      </c>
      <c r="I440" s="63">
        <v>15</v>
      </c>
      <c r="J440" s="63">
        <v>41.7</v>
      </c>
      <c r="K440" s="63">
        <v>36</v>
      </c>
    </row>
    <row r="441" spans="1:11" ht="15.75" thickBot="1" x14ac:dyDescent="0.3">
      <c r="A441" s="63">
        <v>9</v>
      </c>
      <c r="B441" s="64" t="s">
        <v>99</v>
      </c>
      <c r="C441" s="63">
        <v>8</v>
      </c>
      <c r="D441" s="63">
        <v>22.2</v>
      </c>
      <c r="E441" s="63">
        <v>23</v>
      </c>
      <c r="F441" s="63">
        <v>63.9</v>
      </c>
      <c r="G441" s="63">
        <v>5</v>
      </c>
      <c r="H441" s="63">
        <v>13.9</v>
      </c>
      <c r="I441" s="63"/>
      <c r="J441" s="63"/>
      <c r="K441" s="63">
        <v>36</v>
      </c>
    </row>
    <row r="442" spans="1:11" ht="15.75" thickBot="1" x14ac:dyDescent="0.3">
      <c r="A442" s="63">
        <v>10</v>
      </c>
      <c r="B442" s="64" t="s">
        <v>100</v>
      </c>
      <c r="C442" s="63">
        <v>11</v>
      </c>
      <c r="D442" s="63">
        <v>30.6</v>
      </c>
      <c r="E442" s="63">
        <v>11</v>
      </c>
      <c r="F442" s="63">
        <v>30.6</v>
      </c>
      <c r="G442" s="63">
        <v>11</v>
      </c>
      <c r="H442" s="63">
        <v>30.6</v>
      </c>
      <c r="I442" s="63">
        <v>3</v>
      </c>
      <c r="J442" s="63">
        <v>8.3000000000000007</v>
      </c>
      <c r="K442" s="63">
        <v>36</v>
      </c>
    </row>
    <row r="443" spans="1:11" ht="15.75" thickBot="1" x14ac:dyDescent="0.3">
      <c r="A443" s="63">
        <v>11</v>
      </c>
      <c r="B443" s="64" t="s">
        <v>1</v>
      </c>
      <c r="C443" s="63">
        <v>1</v>
      </c>
      <c r="D443" s="63">
        <v>2.8</v>
      </c>
      <c r="E443" s="63">
        <v>5</v>
      </c>
      <c r="F443" s="63">
        <v>13.9</v>
      </c>
      <c r="G443" s="63">
        <v>14</v>
      </c>
      <c r="H443" s="63">
        <v>38.9</v>
      </c>
      <c r="I443" s="63">
        <v>16</v>
      </c>
      <c r="J443" s="63">
        <v>44.4</v>
      </c>
      <c r="K443" s="63">
        <v>36</v>
      </c>
    </row>
    <row r="444" spans="1:11" ht="15.75" thickBot="1" x14ac:dyDescent="0.3">
      <c r="A444" s="63">
        <v>12</v>
      </c>
      <c r="B444" s="64" t="s">
        <v>424</v>
      </c>
      <c r="C444" s="63"/>
      <c r="D444" s="63"/>
      <c r="E444" s="63">
        <v>25</v>
      </c>
      <c r="F444" s="63">
        <v>69.400000000000006</v>
      </c>
      <c r="G444" s="63">
        <v>9</v>
      </c>
      <c r="H444" s="63">
        <v>25</v>
      </c>
      <c r="I444" s="63">
        <v>2</v>
      </c>
      <c r="J444" s="63">
        <v>5.6</v>
      </c>
      <c r="K444" s="63">
        <v>36</v>
      </c>
    </row>
    <row r="445" spans="1:11" ht="15.75" thickBot="1" x14ac:dyDescent="0.3">
      <c r="A445" s="63">
        <v>13</v>
      </c>
      <c r="B445" s="64" t="s">
        <v>1016</v>
      </c>
      <c r="C445" s="63"/>
      <c r="D445" s="63"/>
      <c r="E445" s="63"/>
      <c r="F445" s="63"/>
      <c r="G445" s="63"/>
      <c r="H445" s="63"/>
      <c r="I445" s="63"/>
      <c r="J445" s="63"/>
      <c r="K445" s="63"/>
    </row>
    <row r="446" spans="1:11" ht="15.75" thickBot="1" x14ac:dyDescent="0.3">
      <c r="A446" s="63">
        <v>14</v>
      </c>
      <c r="B446" s="64" t="s">
        <v>234</v>
      </c>
      <c r="C446" s="63"/>
      <c r="D446" s="63"/>
      <c r="E446" s="63"/>
      <c r="F446" s="63"/>
      <c r="G446" s="63"/>
      <c r="H446" s="63"/>
      <c r="I446" s="63"/>
      <c r="J446" s="63"/>
      <c r="K446" s="63"/>
    </row>
    <row r="447" spans="1:11" ht="15.75" thickBot="1" x14ac:dyDescent="0.3">
      <c r="A447" s="63">
        <v>15</v>
      </c>
      <c r="B447" s="64" t="s">
        <v>235</v>
      </c>
      <c r="C447" s="63"/>
      <c r="D447" s="63"/>
      <c r="E447" s="63"/>
      <c r="F447" s="63"/>
      <c r="G447" s="63"/>
      <c r="H447" s="63"/>
      <c r="I447" s="63"/>
      <c r="J447" s="63"/>
      <c r="K447" s="63"/>
    </row>
    <row r="448" spans="1:11" ht="15.75" thickBot="1" x14ac:dyDescent="0.3">
      <c r="A448" s="63">
        <v>16</v>
      </c>
      <c r="B448" s="64" t="s">
        <v>1002</v>
      </c>
      <c r="C448" s="63"/>
      <c r="D448" s="63"/>
      <c r="E448" s="63"/>
      <c r="F448" s="63"/>
      <c r="G448" s="63"/>
      <c r="H448" s="63"/>
      <c r="I448" s="63"/>
      <c r="J448" s="63"/>
      <c r="K448" s="63"/>
    </row>
    <row r="449" spans="1:11" ht="15.75" thickBot="1" x14ac:dyDescent="0.3">
      <c r="A449" s="63">
        <v>17</v>
      </c>
      <c r="B449" s="64" t="s">
        <v>236</v>
      </c>
      <c r="C449" s="63"/>
      <c r="D449" s="63"/>
      <c r="E449" s="63"/>
      <c r="F449" s="63"/>
      <c r="G449" s="63"/>
      <c r="H449" s="63"/>
      <c r="I449" s="63"/>
      <c r="J449" s="63"/>
      <c r="K449" s="63"/>
    </row>
    <row r="450" spans="1:11" ht="15.75" thickBot="1" x14ac:dyDescent="0.3">
      <c r="A450" s="63">
        <v>18</v>
      </c>
      <c r="B450" s="64" t="s">
        <v>394</v>
      </c>
      <c r="C450" s="63"/>
      <c r="D450" s="63"/>
      <c r="E450" s="63"/>
      <c r="F450" s="63"/>
      <c r="G450" s="63"/>
      <c r="H450" s="63"/>
      <c r="I450" s="63"/>
      <c r="J450" s="63"/>
      <c r="K450" s="63"/>
    </row>
    <row r="451" spans="1:11" ht="15.75" thickBot="1" x14ac:dyDescent="0.3">
      <c r="A451" s="63">
        <v>19</v>
      </c>
      <c r="B451" s="64" t="s">
        <v>227</v>
      </c>
      <c r="C451" s="63"/>
      <c r="D451" s="63"/>
      <c r="E451" s="63"/>
      <c r="F451" s="63"/>
      <c r="G451" s="63"/>
      <c r="H451" s="63"/>
      <c r="I451" s="63"/>
      <c r="J451" s="63"/>
      <c r="K451" s="63"/>
    </row>
    <row r="452" spans="1:11" ht="15.75" thickBot="1" x14ac:dyDescent="0.3">
      <c r="A452" s="63">
        <v>20</v>
      </c>
      <c r="B452" s="64" t="s">
        <v>228</v>
      </c>
      <c r="C452" s="63"/>
      <c r="D452" s="63"/>
      <c r="E452" s="63"/>
      <c r="F452" s="63"/>
      <c r="G452" s="63"/>
      <c r="H452" s="63"/>
      <c r="I452" s="63"/>
      <c r="J452" s="63"/>
      <c r="K452" s="63"/>
    </row>
    <row r="453" spans="1:11" ht="15.75" thickBot="1" x14ac:dyDescent="0.3">
      <c r="A453" s="63">
        <v>21</v>
      </c>
      <c r="B453" s="64" t="s">
        <v>229</v>
      </c>
      <c r="C453" s="63"/>
      <c r="D453" s="63"/>
      <c r="E453" s="63"/>
      <c r="F453" s="63"/>
      <c r="G453" s="63"/>
      <c r="H453" s="63"/>
      <c r="I453" s="63"/>
      <c r="J453" s="63"/>
      <c r="K453" s="63"/>
    </row>
    <row r="454" spans="1:11" ht="15.75" thickBot="1" x14ac:dyDescent="0.3">
      <c r="A454" s="63">
        <v>22</v>
      </c>
      <c r="B454" s="64" t="s">
        <v>1029</v>
      </c>
      <c r="C454" s="63"/>
      <c r="D454" s="63"/>
      <c r="E454" s="63"/>
      <c r="F454" s="63"/>
      <c r="G454" s="63"/>
      <c r="H454" s="63"/>
      <c r="I454" s="63"/>
      <c r="J454" s="63"/>
      <c r="K454" s="63"/>
    </row>
    <row r="455" spans="1:11" ht="15.75" thickBot="1" x14ac:dyDescent="0.3">
      <c r="A455" s="63">
        <v>23</v>
      </c>
      <c r="B455" s="64" t="s">
        <v>230</v>
      </c>
      <c r="C455" s="63"/>
      <c r="D455" s="63"/>
      <c r="E455" s="63"/>
      <c r="F455" s="63"/>
      <c r="G455" s="63"/>
      <c r="H455" s="63"/>
      <c r="I455" s="63"/>
      <c r="J455" s="63"/>
      <c r="K455" s="63"/>
    </row>
    <row r="456" spans="1:11" ht="15.75" thickBot="1" x14ac:dyDescent="0.3">
      <c r="A456" s="63">
        <v>24</v>
      </c>
      <c r="B456" s="64" t="s">
        <v>1017</v>
      </c>
      <c r="C456" s="63"/>
      <c r="D456" s="63"/>
      <c r="E456" s="63"/>
      <c r="F456" s="63"/>
      <c r="G456" s="63"/>
      <c r="H456" s="63"/>
      <c r="I456" s="63"/>
      <c r="J456" s="63"/>
      <c r="K456" s="63"/>
    </row>
    <row r="457" spans="1:11" ht="15.75" thickBot="1" x14ac:dyDescent="0.3">
      <c r="A457" s="63">
        <v>25</v>
      </c>
      <c r="B457" s="64" t="s">
        <v>1018</v>
      </c>
      <c r="C457" s="63"/>
      <c r="D457" s="63"/>
      <c r="E457" s="63"/>
      <c r="F457" s="63"/>
      <c r="G457" s="63"/>
      <c r="H457" s="63"/>
      <c r="I457" s="63"/>
      <c r="J457" s="63"/>
      <c r="K457" s="63"/>
    </row>
    <row r="458" spans="1:11" ht="15.75" thickBot="1" x14ac:dyDescent="0.3">
      <c r="A458" s="63">
        <v>26</v>
      </c>
      <c r="B458" s="64" t="s">
        <v>1030</v>
      </c>
      <c r="C458" s="63"/>
      <c r="D458" s="63"/>
      <c r="E458" s="63"/>
      <c r="F458" s="63"/>
      <c r="G458" s="63"/>
      <c r="H458" s="63"/>
      <c r="I458" s="63"/>
      <c r="J458" s="63"/>
      <c r="K458" s="63"/>
    </row>
    <row r="459" spans="1:11" ht="15.75" thickBot="1" x14ac:dyDescent="0.3">
      <c r="A459" s="63">
        <v>27</v>
      </c>
      <c r="B459" s="64" t="s">
        <v>391</v>
      </c>
      <c r="C459" s="63"/>
      <c r="D459" s="63"/>
      <c r="E459" s="63"/>
      <c r="F459" s="63"/>
      <c r="G459" s="63"/>
      <c r="H459" s="63"/>
      <c r="I459" s="63"/>
      <c r="J459" s="63"/>
      <c r="K459" s="63"/>
    </row>
    <row r="460" spans="1:11" ht="15.75" thickBot="1" x14ac:dyDescent="0.3">
      <c r="A460" s="63">
        <v>28</v>
      </c>
      <c r="B460" s="64" t="s">
        <v>1019</v>
      </c>
      <c r="C460" s="63"/>
      <c r="D460" s="63"/>
      <c r="E460" s="63"/>
      <c r="F460" s="63"/>
      <c r="G460" s="63"/>
      <c r="H460" s="63"/>
      <c r="I460" s="63"/>
      <c r="J460" s="63"/>
      <c r="K460" s="63"/>
    </row>
    <row r="461" spans="1:11" ht="15.75" thickBot="1" x14ac:dyDescent="0.3">
      <c r="A461" s="63">
        <v>29</v>
      </c>
      <c r="B461" s="64" t="s">
        <v>237</v>
      </c>
      <c r="C461" s="63"/>
      <c r="D461" s="63"/>
      <c r="E461" s="63"/>
      <c r="F461" s="63"/>
      <c r="G461" s="63"/>
      <c r="H461" s="63"/>
      <c r="I461" s="63"/>
      <c r="J461" s="63"/>
      <c r="K461" s="63"/>
    </row>
    <row r="462" spans="1:11" ht="15.75" thickBot="1" x14ac:dyDescent="0.3">
      <c r="A462" s="63">
        <v>30</v>
      </c>
      <c r="B462" s="64" t="s">
        <v>238</v>
      </c>
      <c r="C462" s="63"/>
      <c r="D462" s="63"/>
      <c r="E462" s="63"/>
      <c r="F462" s="63"/>
      <c r="G462" s="63"/>
      <c r="H462" s="63"/>
      <c r="I462" s="63"/>
      <c r="J462" s="63"/>
      <c r="K462" s="63"/>
    </row>
    <row r="463" spans="1:11" ht="15.75" thickBot="1" x14ac:dyDescent="0.3">
      <c r="A463" s="63">
        <v>31</v>
      </c>
      <c r="B463" s="64" t="s">
        <v>1031</v>
      </c>
      <c r="C463" s="63"/>
      <c r="D463" s="63"/>
      <c r="E463" s="63"/>
      <c r="F463" s="63"/>
      <c r="G463" s="63"/>
      <c r="H463" s="63"/>
      <c r="I463" s="63"/>
      <c r="J463" s="63"/>
      <c r="K463" s="63"/>
    </row>
    <row r="464" spans="1:11" ht="15.75" thickBot="1" x14ac:dyDescent="0.3">
      <c r="A464" s="63">
        <v>32</v>
      </c>
      <c r="B464" s="64" t="s">
        <v>239</v>
      </c>
      <c r="C464" s="63"/>
      <c r="D464" s="63"/>
      <c r="E464" s="63"/>
      <c r="F464" s="63"/>
      <c r="G464" s="63"/>
      <c r="H464" s="63"/>
      <c r="I464" s="63"/>
      <c r="J464" s="63"/>
      <c r="K464" s="63"/>
    </row>
    <row r="465" spans="1:11" ht="15.75" thickBot="1" x14ac:dyDescent="0.3">
      <c r="A465" s="63">
        <v>33</v>
      </c>
      <c r="B465" s="64" t="s">
        <v>1020</v>
      </c>
      <c r="C465" s="63"/>
      <c r="D465" s="63"/>
      <c r="E465" s="63"/>
      <c r="F465" s="63"/>
      <c r="G465" s="63"/>
      <c r="H465" s="63"/>
      <c r="I465" s="63"/>
      <c r="J465" s="63"/>
      <c r="K465" s="63"/>
    </row>
    <row r="466" spans="1:11" ht="15.75" thickBot="1" x14ac:dyDescent="0.3">
      <c r="A466" s="63">
        <v>34</v>
      </c>
      <c r="B466" s="64" t="s">
        <v>383</v>
      </c>
      <c r="C466" s="63"/>
      <c r="D466" s="63"/>
      <c r="E466" s="63"/>
      <c r="F466" s="63"/>
      <c r="G466" s="63"/>
      <c r="H466" s="63"/>
      <c r="I466" s="63"/>
      <c r="J466" s="63"/>
      <c r="K466" s="63"/>
    </row>
    <row r="467" spans="1:11" ht="15.75" thickBot="1" x14ac:dyDescent="0.3">
      <c r="A467" s="63">
        <v>35</v>
      </c>
      <c r="B467" s="64" t="s">
        <v>384</v>
      </c>
      <c r="C467" s="63"/>
      <c r="D467" s="63"/>
      <c r="E467" s="63"/>
      <c r="F467" s="63"/>
      <c r="G467" s="63"/>
      <c r="H467" s="63"/>
      <c r="I467" s="63"/>
      <c r="J467" s="63"/>
      <c r="K467" s="63"/>
    </row>
    <row r="468" spans="1:11" ht="15.75" thickBot="1" x14ac:dyDescent="0.3">
      <c r="A468" s="63">
        <v>36</v>
      </c>
      <c r="B468" s="64" t="s">
        <v>385</v>
      </c>
      <c r="C468" s="63"/>
      <c r="D468" s="63"/>
      <c r="E468" s="63"/>
      <c r="F468" s="63"/>
      <c r="G468" s="63"/>
      <c r="H468" s="63"/>
      <c r="I468" s="63"/>
      <c r="J468" s="63"/>
      <c r="K468" s="63"/>
    </row>
    <row r="469" spans="1:11" ht="15.75" thickBot="1" x14ac:dyDescent="0.3">
      <c r="A469" s="63">
        <v>37</v>
      </c>
      <c r="B469" s="64" t="s">
        <v>386</v>
      </c>
      <c r="C469" s="63"/>
      <c r="D469" s="63"/>
      <c r="E469" s="63"/>
      <c r="F469" s="63"/>
      <c r="G469" s="63"/>
      <c r="H469" s="63"/>
      <c r="I469" s="63"/>
      <c r="J469" s="63"/>
      <c r="K469" s="63"/>
    </row>
    <row r="470" spans="1:11" ht="15.75" thickBot="1" x14ac:dyDescent="0.3">
      <c r="A470" s="63">
        <v>38</v>
      </c>
      <c r="B470" s="64" t="s">
        <v>1032</v>
      </c>
      <c r="C470" s="63"/>
      <c r="D470" s="63"/>
      <c r="E470" s="63"/>
      <c r="F470" s="63"/>
      <c r="G470" s="63"/>
      <c r="H470" s="63"/>
      <c r="I470" s="63"/>
      <c r="J470" s="63"/>
      <c r="K470" s="63"/>
    </row>
    <row r="471" spans="1:11" ht="15.75" thickBot="1" x14ac:dyDescent="0.3">
      <c r="A471" s="63">
        <v>39</v>
      </c>
      <c r="B471" s="64" t="s">
        <v>990</v>
      </c>
      <c r="C471" s="63"/>
      <c r="D471" s="63"/>
      <c r="E471" s="63"/>
      <c r="F471" s="63"/>
      <c r="G471" s="63"/>
      <c r="H471" s="63"/>
      <c r="I471" s="63"/>
      <c r="J471" s="63"/>
      <c r="K471" s="63"/>
    </row>
    <row r="472" spans="1:11" ht="15.75" thickBot="1" x14ac:dyDescent="0.3">
      <c r="A472" s="63">
        <v>40</v>
      </c>
      <c r="B472" s="64" t="s">
        <v>231</v>
      </c>
      <c r="C472" s="63"/>
      <c r="D472" s="63"/>
      <c r="E472" s="63"/>
      <c r="F472" s="63"/>
      <c r="G472" s="63"/>
      <c r="H472" s="63"/>
      <c r="I472" s="63"/>
      <c r="J472" s="63"/>
      <c r="K472" s="63"/>
    </row>
    <row r="473" spans="1:11" ht="15.75" thickBot="1" x14ac:dyDescent="0.3">
      <c r="A473" s="63">
        <v>41</v>
      </c>
      <c r="B473" s="64" t="s">
        <v>1021</v>
      </c>
      <c r="C473" s="63">
        <v>5</v>
      </c>
      <c r="D473" s="63">
        <v>13.9</v>
      </c>
      <c r="E473" s="63">
        <v>14</v>
      </c>
      <c r="F473" s="63">
        <v>38.9</v>
      </c>
      <c r="G473" s="63">
        <v>17</v>
      </c>
      <c r="H473" s="63">
        <v>47.2</v>
      </c>
      <c r="I473" s="63"/>
      <c r="J473" s="63"/>
      <c r="K473" s="63">
        <v>36</v>
      </c>
    </row>
    <row r="474" spans="1:11" ht="15.75" thickBot="1" x14ac:dyDescent="0.3">
      <c r="A474" s="63">
        <v>42</v>
      </c>
      <c r="B474" s="64" t="s">
        <v>1022</v>
      </c>
      <c r="C474" s="63">
        <v>4</v>
      </c>
      <c r="D474" s="63">
        <v>11.1</v>
      </c>
      <c r="E474" s="63">
        <v>13</v>
      </c>
      <c r="F474" s="63">
        <v>36.1</v>
      </c>
      <c r="G474" s="63">
        <v>18</v>
      </c>
      <c r="H474" s="63">
        <v>50</v>
      </c>
      <c r="I474" s="63">
        <v>1</v>
      </c>
      <c r="J474" s="63">
        <v>2.8</v>
      </c>
      <c r="K474" s="63">
        <v>36</v>
      </c>
    </row>
    <row r="475" spans="1:11" ht="15.75" thickBot="1" x14ac:dyDescent="0.3">
      <c r="A475" s="63">
        <v>43</v>
      </c>
      <c r="B475" s="64" t="s">
        <v>232</v>
      </c>
      <c r="C475" s="63">
        <v>9</v>
      </c>
      <c r="D475" s="63">
        <v>25</v>
      </c>
      <c r="E475" s="63">
        <v>24</v>
      </c>
      <c r="F475" s="63">
        <v>66.7</v>
      </c>
      <c r="G475" s="63">
        <v>2</v>
      </c>
      <c r="H475" s="63">
        <v>5.6</v>
      </c>
      <c r="I475" s="63">
        <v>1</v>
      </c>
      <c r="J475" s="63">
        <v>2.8</v>
      </c>
      <c r="K475" s="63">
        <v>36</v>
      </c>
    </row>
    <row r="476" spans="1:11" ht="15.75" thickBot="1" x14ac:dyDescent="0.3">
      <c r="A476" s="63">
        <v>44</v>
      </c>
      <c r="B476" s="64" t="s">
        <v>1033</v>
      </c>
      <c r="C476" s="63"/>
      <c r="D476" s="63"/>
      <c r="E476" s="63"/>
      <c r="F476" s="63"/>
      <c r="G476" s="63"/>
      <c r="H476" s="63"/>
      <c r="I476" s="63"/>
      <c r="J476" s="63"/>
      <c r="K476" s="63"/>
    </row>
    <row r="477" spans="1:11" ht="15.75" thickBot="1" x14ac:dyDescent="0.3">
      <c r="A477" s="63">
        <v>45</v>
      </c>
      <c r="B477" s="64" t="s">
        <v>233</v>
      </c>
      <c r="C477" s="63">
        <v>2</v>
      </c>
      <c r="D477" s="63">
        <v>5.6</v>
      </c>
      <c r="E477" s="63">
        <v>5</v>
      </c>
      <c r="F477" s="63">
        <v>13.9</v>
      </c>
      <c r="G477" s="63">
        <v>29</v>
      </c>
      <c r="H477" s="63">
        <v>80.599999999999994</v>
      </c>
      <c r="I477" s="63"/>
      <c r="J477" s="63"/>
      <c r="K477" s="63">
        <v>36</v>
      </c>
    </row>
    <row r="478" spans="1:11" ht="15.75" thickBot="1" x14ac:dyDescent="0.3">
      <c r="A478" s="63">
        <v>46</v>
      </c>
      <c r="B478" s="64" t="s">
        <v>1023</v>
      </c>
      <c r="C478" s="63"/>
      <c r="D478" s="63"/>
      <c r="E478" s="63"/>
      <c r="F478" s="63"/>
      <c r="G478" s="63"/>
      <c r="H478" s="63"/>
      <c r="I478" s="63"/>
      <c r="J478" s="63"/>
      <c r="K478" s="63"/>
    </row>
    <row r="479" spans="1:11" ht="15.75" thickBot="1" x14ac:dyDescent="0.3">
      <c r="A479" s="63">
        <v>47</v>
      </c>
      <c r="B479" s="64" t="s">
        <v>991</v>
      </c>
      <c r="C479" s="63"/>
      <c r="D479" s="63"/>
      <c r="E479" s="63"/>
      <c r="F479" s="63"/>
      <c r="G479" s="63"/>
      <c r="H479" s="63"/>
      <c r="I479" s="63"/>
      <c r="J479" s="63"/>
      <c r="K479" s="63"/>
    </row>
    <row r="480" spans="1:11" ht="15.75" thickBot="1" x14ac:dyDescent="0.3">
      <c r="A480" s="63">
        <v>48</v>
      </c>
      <c r="B480" s="64" t="s">
        <v>992</v>
      </c>
      <c r="C480" s="63"/>
      <c r="D480" s="63"/>
      <c r="E480" s="63"/>
      <c r="F480" s="63"/>
      <c r="G480" s="63"/>
      <c r="H480" s="63"/>
      <c r="I480" s="63"/>
      <c r="J480" s="63"/>
      <c r="K480" s="63"/>
    </row>
    <row r="481" spans="1:11" ht="15.75" thickBot="1" x14ac:dyDescent="0.3">
      <c r="A481" s="63">
        <v>49</v>
      </c>
      <c r="B481" s="64" t="s">
        <v>993</v>
      </c>
      <c r="C481" s="63"/>
      <c r="D481" s="63"/>
      <c r="E481" s="63"/>
      <c r="F481" s="63"/>
      <c r="G481" s="63"/>
      <c r="H481" s="63"/>
      <c r="I481" s="63"/>
      <c r="J481" s="63"/>
      <c r="K481" s="63"/>
    </row>
    <row r="482" spans="1:11" ht="15.75" thickBot="1" x14ac:dyDescent="0.3">
      <c r="A482" s="63">
        <v>50</v>
      </c>
      <c r="B482" s="64" t="s">
        <v>994</v>
      </c>
      <c r="C482" s="63"/>
      <c r="D482" s="63"/>
      <c r="E482" s="63"/>
      <c r="F482" s="63"/>
      <c r="G482" s="63"/>
      <c r="H482" s="63"/>
      <c r="I482" s="63"/>
      <c r="J482" s="63"/>
      <c r="K482" s="63"/>
    </row>
    <row r="483" spans="1:11" ht="15.75" thickBot="1" x14ac:dyDescent="0.3">
      <c r="A483" s="63">
        <v>51</v>
      </c>
      <c r="B483" s="64" t="s">
        <v>1027</v>
      </c>
      <c r="C483" s="63"/>
      <c r="D483" s="63"/>
      <c r="E483" s="63"/>
      <c r="F483" s="63"/>
      <c r="G483" s="63"/>
      <c r="H483" s="63"/>
      <c r="I483" s="63"/>
      <c r="J483" s="63"/>
      <c r="K483" s="63"/>
    </row>
    <row r="484" spans="1:11" ht="15.75" thickBot="1" x14ac:dyDescent="0.3">
      <c r="A484" s="63">
        <v>52</v>
      </c>
      <c r="B484" s="64" t="s">
        <v>999</v>
      </c>
      <c r="C484" s="63"/>
      <c r="D484" s="63"/>
      <c r="E484" s="63"/>
      <c r="F484" s="63"/>
      <c r="G484" s="63"/>
      <c r="H484" s="63"/>
      <c r="I484" s="63"/>
      <c r="J484" s="63"/>
      <c r="K484" s="63"/>
    </row>
    <row r="485" spans="1:11" ht="15.75" thickBot="1" x14ac:dyDescent="0.3">
      <c r="A485" s="63">
        <v>53</v>
      </c>
      <c r="B485" s="64" t="s">
        <v>392</v>
      </c>
      <c r="C485" s="63"/>
      <c r="D485" s="63"/>
      <c r="E485" s="63"/>
      <c r="F485" s="63"/>
      <c r="G485" s="63"/>
      <c r="H485" s="63"/>
      <c r="I485" s="63"/>
      <c r="J485" s="63"/>
      <c r="K485" s="63"/>
    </row>
    <row r="486" spans="1:11" ht="15.75" thickBot="1" x14ac:dyDescent="0.3">
      <c r="A486" s="63">
        <v>54</v>
      </c>
      <c r="B486" s="64" t="s">
        <v>1000</v>
      </c>
      <c r="C486" s="63"/>
      <c r="D486" s="63"/>
      <c r="E486" s="63"/>
      <c r="F486" s="63"/>
      <c r="G486" s="63"/>
      <c r="H486" s="63"/>
      <c r="I486" s="63"/>
      <c r="J486" s="63"/>
      <c r="K486" s="63"/>
    </row>
    <row r="487" spans="1:11" ht="15.75" thickBot="1" x14ac:dyDescent="0.3">
      <c r="A487" s="63">
        <v>55</v>
      </c>
      <c r="B487" s="64" t="s">
        <v>242</v>
      </c>
      <c r="C487" s="63"/>
      <c r="D487" s="63"/>
      <c r="E487" s="63"/>
      <c r="F487" s="63"/>
      <c r="G487" s="63"/>
      <c r="H487" s="63"/>
      <c r="I487" s="63"/>
      <c r="J487" s="63"/>
      <c r="K487" s="63"/>
    </row>
    <row r="488" spans="1:11" ht="15.75" thickBot="1" x14ac:dyDescent="0.3">
      <c r="A488" s="63">
        <v>56</v>
      </c>
      <c r="B488" s="64" t="s">
        <v>1001</v>
      </c>
      <c r="C488" s="63"/>
      <c r="D488" s="63"/>
      <c r="E488" s="63"/>
      <c r="F488" s="63"/>
      <c r="G488" s="63"/>
      <c r="H488" s="63"/>
      <c r="I488" s="63"/>
      <c r="J488" s="63"/>
      <c r="K488" s="63"/>
    </row>
    <row r="489" spans="1:11" ht="15.75" thickBot="1" x14ac:dyDescent="0.3">
      <c r="A489" s="63">
        <v>57</v>
      </c>
      <c r="B489" s="64" t="s">
        <v>240</v>
      </c>
      <c r="C489" s="63"/>
      <c r="D489" s="63"/>
      <c r="E489" s="63"/>
      <c r="F489" s="63"/>
      <c r="G489" s="63"/>
      <c r="H489" s="63"/>
      <c r="I489" s="63"/>
      <c r="J489" s="63"/>
      <c r="K489" s="63"/>
    </row>
    <row r="490" spans="1:11" ht="15.75" thickBot="1" x14ac:dyDescent="0.3">
      <c r="A490" s="63">
        <v>58</v>
      </c>
      <c r="B490" s="64" t="s">
        <v>235</v>
      </c>
      <c r="C490" s="63"/>
      <c r="D490" s="63"/>
      <c r="E490" s="63"/>
      <c r="F490" s="63"/>
      <c r="G490" s="63"/>
      <c r="H490" s="63"/>
      <c r="I490" s="63"/>
      <c r="J490" s="63"/>
      <c r="K490" s="63"/>
    </row>
    <row r="491" spans="1:11" ht="15.75" thickBot="1" x14ac:dyDescent="0.3">
      <c r="A491" s="63">
        <v>59</v>
      </c>
      <c r="B491" s="64" t="s">
        <v>1002</v>
      </c>
      <c r="C491" s="63"/>
      <c r="D491" s="63"/>
      <c r="E491" s="63"/>
      <c r="F491" s="63"/>
      <c r="G491" s="63"/>
      <c r="H491" s="63"/>
      <c r="I491" s="63"/>
      <c r="J491" s="63"/>
      <c r="K491" s="63"/>
    </row>
    <row r="492" spans="1:11" ht="15.75" thickBot="1" x14ac:dyDescent="0.3">
      <c r="A492" s="63">
        <v>60</v>
      </c>
      <c r="B492" s="64" t="s">
        <v>241</v>
      </c>
      <c r="C492" s="63"/>
      <c r="D492" s="63"/>
      <c r="E492" s="63"/>
      <c r="F492" s="63"/>
      <c r="G492" s="63"/>
      <c r="H492" s="63"/>
      <c r="I492" s="63"/>
      <c r="J492" s="63"/>
      <c r="K492" s="63"/>
    </row>
    <row r="493" spans="1:11" ht="15.75" thickBot="1" x14ac:dyDescent="0.3">
      <c r="A493" s="63">
        <v>61</v>
      </c>
      <c r="B493" s="64" t="s">
        <v>1003</v>
      </c>
      <c r="C493" s="63"/>
      <c r="D493" s="63"/>
      <c r="E493" s="63"/>
      <c r="F493" s="63"/>
      <c r="G493" s="63"/>
      <c r="H493" s="63"/>
      <c r="I493" s="63"/>
      <c r="J493" s="63"/>
      <c r="K493" s="63"/>
    </row>
    <row r="494" spans="1:11" ht="15.75" thickBot="1" x14ac:dyDescent="0.3">
      <c r="A494" s="63">
        <v>62</v>
      </c>
      <c r="B494" s="64" t="s">
        <v>1004</v>
      </c>
      <c r="C494" s="63"/>
      <c r="D494" s="63"/>
      <c r="E494" s="63"/>
      <c r="F494" s="63"/>
      <c r="G494" s="63"/>
      <c r="H494" s="63"/>
      <c r="I494" s="63"/>
      <c r="J494" s="63"/>
      <c r="K494" s="63"/>
    </row>
    <row r="495" spans="1:11" ht="15.75" thickBot="1" x14ac:dyDescent="0.3">
      <c r="A495" s="63">
        <v>63</v>
      </c>
      <c r="B495" s="64" t="s">
        <v>1005</v>
      </c>
      <c r="C495" s="63"/>
      <c r="D495" s="63"/>
      <c r="E495" s="63"/>
      <c r="F495" s="63"/>
      <c r="G495" s="63"/>
      <c r="H495" s="63"/>
      <c r="I495" s="63"/>
      <c r="J495" s="63"/>
      <c r="K495" s="63"/>
    </row>
    <row r="496" spans="1:11" ht="15.75" thickBot="1" x14ac:dyDescent="0.3">
      <c r="A496" s="63">
        <v>64</v>
      </c>
      <c r="B496" s="64" t="s">
        <v>1006</v>
      </c>
      <c r="C496" s="63"/>
      <c r="D496" s="63"/>
      <c r="E496" s="63"/>
      <c r="F496" s="63"/>
      <c r="G496" s="63"/>
      <c r="H496" s="63"/>
      <c r="I496" s="63"/>
      <c r="J496" s="63"/>
      <c r="K496" s="63"/>
    </row>
    <row r="497" spans="1:11" ht="15.75" thickBot="1" x14ac:dyDescent="0.3">
      <c r="A497" s="63">
        <v>65</v>
      </c>
      <c r="B497" s="64" t="s">
        <v>243</v>
      </c>
      <c r="C497" s="63"/>
      <c r="D497" s="63"/>
      <c r="E497" s="63"/>
      <c r="F497" s="63"/>
      <c r="G497" s="63"/>
      <c r="H497" s="63"/>
      <c r="I497" s="63"/>
      <c r="J497" s="63"/>
      <c r="K497" s="63"/>
    </row>
    <row r="498" spans="1:11" ht="15.75" thickBot="1" x14ac:dyDescent="0.3">
      <c r="A498" s="63">
        <v>66</v>
      </c>
      <c r="B498" s="64" t="s">
        <v>995</v>
      </c>
      <c r="C498" s="63"/>
      <c r="D498" s="63"/>
      <c r="E498" s="63"/>
      <c r="F498" s="63"/>
      <c r="G498" s="63"/>
      <c r="H498" s="63"/>
      <c r="I498" s="63"/>
      <c r="J498" s="63"/>
      <c r="K498" s="63"/>
    </row>
    <row r="499" spans="1:11" ht="15.75" thickBot="1" x14ac:dyDescent="0.3">
      <c r="A499" s="63">
        <v>67</v>
      </c>
      <c r="B499" s="64" t="s">
        <v>388</v>
      </c>
      <c r="C499" s="63"/>
      <c r="D499" s="63"/>
      <c r="E499" s="63"/>
      <c r="F499" s="63"/>
      <c r="G499" s="63"/>
      <c r="H499" s="63"/>
      <c r="I499" s="63"/>
      <c r="J499" s="63"/>
      <c r="K499" s="63"/>
    </row>
    <row r="500" spans="1:11" ht="15.75" thickBot="1" x14ac:dyDescent="0.3">
      <c r="A500" s="63">
        <v>68</v>
      </c>
      <c r="B500" s="64" t="s">
        <v>1026</v>
      </c>
      <c r="C500" s="63"/>
      <c r="D500" s="63"/>
      <c r="E500" s="63"/>
      <c r="F500" s="63"/>
      <c r="G500" s="63"/>
      <c r="H500" s="63"/>
      <c r="I500" s="63"/>
      <c r="J500" s="63"/>
      <c r="K500" s="63"/>
    </row>
    <row r="501" spans="1:11" ht="15.75" thickBot="1" x14ac:dyDescent="0.3">
      <c r="A501" s="63">
        <v>69</v>
      </c>
      <c r="B501" s="64" t="s">
        <v>389</v>
      </c>
      <c r="C501" s="63"/>
      <c r="D501" s="63"/>
      <c r="E501" s="63"/>
      <c r="F501" s="63"/>
      <c r="G501" s="63"/>
      <c r="H501" s="63"/>
      <c r="I501" s="63"/>
      <c r="J501" s="63"/>
      <c r="K501" s="63"/>
    </row>
    <row r="502" spans="1:11" ht="15.75" thickBot="1" x14ac:dyDescent="0.3">
      <c r="A502" s="63">
        <v>70</v>
      </c>
      <c r="B502" s="64" t="s">
        <v>390</v>
      </c>
      <c r="C502" s="63"/>
      <c r="D502" s="63"/>
      <c r="E502" s="63"/>
      <c r="F502" s="63"/>
      <c r="G502" s="63"/>
      <c r="H502" s="63"/>
      <c r="I502" s="63"/>
      <c r="J502" s="63"/>
      <c r="K502" s="63"/>
    </row>
    <row r="503" spans="1:11" ht="15.75" thickBot="1" x14ac:dyDescent="0.3">
      <c r="A503" s="63">
        <v>71</v>
      </c>
      <c r="B503" s="64" t="s">
        <v>1007</v>
      </c>
      <c r="C503" s="63"/>
      <c r="D503" s="63"/>
      <c r="E503" s="63"/>
      <c r="F503" s="63"/>
      <c r="G503" s="63"/>
      <c r="H503" s="63"/>
      <c r="I503" s="63"/>
      <c r="J503" s="63"/>
      <c r="K503" s="63"/>
    </row>
    <row r="504" spans="1:11" ht="15.75" thickBot="1" x14ac:dyDescent="0.3">
      <c r="A504" s="63">
        <v>72</v>
      </c>
      <c r="B504" s="64" t="s">
        <v>395</v>
      </c>
      <c r="C504" s="63"/>
      <c r="D504" s="63"/>
      <c r="E504" s="63"/>
      <c r="F504" s="63"/>
      <c r="G504" s="63"/>
      <c r="H504" s="63"/>
      <c r="I504" s="63"/>
      <c r="J504" s="63"/>
      <c r="K504" s="63"/>
    </row>
    <row r="505" spans="1:11" ht="15.75" thickBot="1" x14ac:dyDescent="0.3">
      <c r="A505" s="63">
        <v>73</v>
      </c>
      <c r="B505" s="64" t="s">
        <v>996</v>
      </c>
      <c r="C505" s="63"/>
      <c r="D505" s="63"/>
      <c r="E505" s="63"/>
      <c r="F505" s="63"/>
      <c r="G505" s="63"/>
      <c r="H505" s="63"/>
      <c r="I505" s="63"/>
      <c r="J505" s="63"/>
      <c r="K505" s="63"/>
    </row>
    <row r="506" spans="1:11" ht="15.75" thickBot="1" x14ac:dyDescent="0.3">
      <c r="A506" s="63">
        <v>74</v>
      </c>
      <c r="B506" s="64" t="s">
        <v>997</v>
      </c>
      <c r="C506" s="63"/>
      <c r="D506" s="63"/>
      <c r="E506" s="63"/>
      <c r="F506" s="63"/>
      <c r="G506" s="63"/>
      <c r="H506" s="63"/>
      <c r="I506" s="63"/>
      <c r="J506" s="63"/>
      <c r="K506" s="63"/>
    </row>
    <row r="507" spans="1:11" ht="15.75" thickBot="1" x14ac:dyDescent="0.3">
      <c r="A507" s="63">
        <v>75</v>
      </c>
      <c r="B507" s="64" t="s">
        <v>998</v>
      </c>
      <c r="C507" s="63"/>
      <c r="D507" s="63"/>
      <c r="E507" s="63"/>
      <c r="F507" s="63"/>
      <c r="G507" s="63"/>
      <c r="H507" s="63"/>
      <c r="I507" s="63"/>
      <c r="J507" s="63"/>
      <c r="K507" s="63"/>
    </row>
    <row r="508" spans="1:11" ht="15.75" thickBot="1" x14ac:dyDescent="0.3">
      <c r="A508" s="63">
        <v>76</v>
      </c>
      <c r="B508" s="64" t="s">
        <v>1008</v>
      </c>
      <c r="C508" s="63"/>
      <c r="D508" s="63"/>
      <c r="E508" s="63"/>
      <c r="F508" s="63"/>
      <c r="G508" s="63"/>
      <c r="H508" s="63"/>
      <c r="I508" s="63"/>
      <c r="J508" s="63"/>
      <c r="K508" s="63"/>
    </row>
    <row r="509" spans="1:11" ht="15.75" thickBot="1" x14ac:dyDescent="0.3">
      <c r="A509" s="63">
        <v>77</v>
      </c>
      <c r="B509" s="64" t="s">
        <v>1009</v>
      </c>
      <c r="C509" s="63"/>
      <c r="D509" s="63"/>
      <c r="E509" s="63"/>
      <c r="F509" s="63"/>
      <c r="G509" s="63"/>
      <c r="H509" s="63"/>
      <c r="I509" s="63"/>
      <c r="J509" s="63"/>
      <c r="K509" s="63"/>
    </row>
    <row r="510" spans="1:11" ht="15.75" thickBot="1" x14ac:dyDescent="0.3">
      <c r="A510" s="63">
        <v>78</v>
      </c>
      <c r="B510" s="64" t="s">
        <v>1010</v>
      </c>
      <c r="C510" s="63"/>
      <c r="D510" s="63"/>
      <c r="E510" s="63"/>
      <c r="F510" s="63"/>
      <c r="G510" s="63"/>
      <c r="H510" s="63"/>
      <c r="I510" s="63"/>
      <c r="J510" s="63"/>
      <c r="K510" s="63"/>
    </row>
    <row r="511" spans="1:11" ht="15.75" thickBot="1" x14ac:dyDescent="0.3">
      <c r="A511" s="63">
        <v>79</v>
      </c>
      <c r="B511" s="64" t="s">
        <v>1011</v>
      </c>
      <c r="C511" s="63"/>
      <c r="D511" s="63"/>
      <c r="E511" s="63"/>
      <c r="F511" s="63"/>
      <c r="G511" s="63"/>
      <c r="H511" s="63"/>
      <c r="I511" s="63"/>
      <c r="J511" s="63"/>
      <c r="K511" s="63"/>
    </row>
    <row r="512" spans="1:11" ht="15.75" thickBot="1" x14ac:dyDescent="0.3">
      <c r="A512" s="63">
        <v>80</v>
      </c>
      <c r="B512" s="64" t="s">
        <v>1012</v>
      </c>
      <c r="C512" s="63"/>
      <c r="D512" s="63"/>
      <c r="E512" s="63"/>
      <c r="F512" s="63"/>
      <c r="G512" s="63"/>
      <c r="H512" s="63"/>
      <c r="I512" s="63"/>
      <c r="J512" s="63"/>
      <c r="K512" s="63"/>
    </row>
    <row r="513" spans="1:11" ht="15.75" thickBot="1" x14ac:dyDescent="0.3">
      <c r="A513" s="63">
        <v>81</v>
      </c>
      <c r="B513" s="64" t="s">
        <v>1013</v>
      </c>
      <c r="C513" s="63"/>
      <c r="D513" s="63"/>
      <c r="E513" s="63"/>
      <c r="F513" s="63"/>
      <c r="G513" s="63"/>
      <c r="H513" s="63"/>
      <c r="I513" s="63"/>
      <c r="J513" s="63"/>
      <c r="K513" s="63"/>
    </row>
    <row r="514" spans="1:11" ht="15.75" thickBot="1" x14ac:dyDescent="0.3">
      <c r="A514" s="63">
        <v>82</v>
      </c>
      <c r="B514" s="64" t="s">
        <v>1014</v>
      </c>
      <c r="C514" s="63"/>
      <c r="D514" s="63"/>
      <c r="E514" s="63"/>
      <c r="F514" s="63"/>
      <c r="G514" s="63"/>
      <c r="H514" s="63"/>
      <c r="I514" s="63"/>
      <c r="J514" s="63"/>
      <c r="K514" s="63"/>
    </row>
    <row r="515" spans="1:11" ht="15.75" thickBot="1" x14ac:dyDescent="0.3">
      <c r="A515" s="63">
        <v>83</v>
      </c>
      <c r="B515" s="64" t="s">
        <v>1015</v>
      </c>
      <c r="C515" s="63"/>
      <c r="D515" s="63"/>
      <c r="E515" s="63"/>
      <c r="F515" s="63"/>
      <c r="G515" s="63"/>
      <c r="H515" s="63"/>
      <c r="I515" s="63"/>
      <c r="J515" s="63"/>
      <c r="K515" s="63"/>
    </row>
    <row r="516" spans="1:11" ht="15.75" thickBot="1" x14ac:dyDescent="0.3">
      <c r="A516" s="63">
        <v>84</v>
      </c>
      <c r="B516" s="64" t="s">
        <v>1028</v>
      </c>
      <c r="C516" s="63"/>
      <c r="D516" s="63"/>
      <c r="E516" s="63"/>
      <c r="F516" s="63"/>
      <c r="G516" s="63"/>
      <c r="H516" s="63"/>
      <c r="I516" s="63"/>
      <c r="J516" s="63"/>
      <c r="K516" s="63"/>
    </row>
    <row r="517" spans="1:11" ht="15.75" thickBot="1" x14ac:dyDescent="0.3">
      <c r="A517" s="63">
        <v>85</v>
      </c>
      <c r="B517" s="64" t="s">
        <v>103</v>
      </c>
      <c r="C517" s="63"/>
      <c r="D517" s="63"/>
      <c r="E517" s="63">
        <v>7</v>
      </c>
      <c r="F517" s="63">
        <v>19.399999999999999</v>
      </c>
      <c r="G517" s="63">
        <v>16</v>
      </c>
      <c r="H517" s="63">
        <v>44.4</v>
      </c>
      <c r="I517" s="63">
        <v>13</v>
      </c>
      <c r="J517" s="63">
        <v>36.1</v>
      </c>
      <c r="K517" s="63">
        <v>36</v>
      </c>
    </row>
    <row r="518" spans="1:11" ht="15.75" thickBot="1" x14ac:dyDescent="0.3">
      <c r="A518" s="311" t="s">
        <v>104</v>
      </c>
      <c r="B518" s="312"/>
      <c r="C518" s="63">
        <v>52</v>
      </c>
      <c r="D518" s="63">
        <v>9</v>
      </c>
      <c r="E518" s="63">
        <v>216</v>
      </c>
      <c r="F518" s="63">
        <v>37.5</v>
      </c>
      <c r="G518" s="63">
        <v>187</v>
      </c>
      <c r="H518" s="63">
        <v>32.5</v>
      </c>
      <c r="I518" s="63">
        <v>121</v>
      </c>
      <c r="J518" s="63">
        <v>21</v>
      </c>
      <c r="K518" s="63">
        <v>576</v>
      </c>
    </row>
    <row r="519" spans="1:11" x14ac:dyDescent="0.25">
      <c r="A519" s="156" t="s">
        <v>425</v>
      </c>
    </row>
    <row r="520" spans="1:11" x14ac:dyDescent="0.25">
      <c r="A520" s="273"/>
      <c r="B520" s="349" t="s">
        <v>79</v>
      </c>
      <c r="C520" s="273"/>
    </row>
    <row r="521" spans="1:11" x14ac:dyDescent="0.25">
      <c r="A521" s="273"/>
      <c r="B521" s="59"/>
      <c r="C521" s="273"/>
    </row>
    <row r="522" spans="1:11" x14ac:dyDescent="0.25">
      <c r="A522" s="273"/>
      <c r="B522" s="59"/>
      <c r="C522" s="273"/>
    </row>
    <row r="523" spans="1:11" x14ac:dyDescent="0.25">
      <c r="A523" s="273"/>
      <c r="B523" s="349" t="s">
        <v>80</v>
      </c>
      <c r="C523" s="273"/>
    </row>
    <row r="524" spans="1:11" x14ac:dyDescent="0.25">
      <c r="A524" s="273"/>
      <c r="B524" s="349" t="s">
        <v>81</v>
      </c>
      <c r="C524" s="273"/>
    </row>
    <row r="525" spans="1:11" x14ac:dyDescent="0.25">
      <c r="A525" s="273"/>
      <c r="B525" s="349" t="s">
        <v>82</v>
      </c>
      <c r="C525" s="273"/>
    </row>
    <row r="526" spans="1:11" x14ac:dyDescent="0.25">
      <c r="A526" s="273"/>
      <c r="B526" s="349" t="s">
        <v>83</v>
      </c>
      <c r="C526" s="273"/>
    </row>
    <row r="527" spans="1:11" ht="15.75" thickBot="1" x14ac:dyDescent="0.3">
      <c r="A527" s="273"/>
      <c r="B527" s="349">
        <v>2024</v>
      </c>
      <c r="C527" s="273"/>
    </row>
    <row r="528" spans="1:11" ht="15.75" thickBot="1" x14ac:dyDescent="0.3">
      <c r="A528" s="357" t="s">
        <v>84</v>
      </c>
      <c r="B528" s="66" t="s">
        <v>85</v>
      </c>
      <c r="C528" s="357" t="s">
        <v>86</v>
      </c>
      <c r="D528" s="66" t="s">
        <v>87</v>
      </c>
      <c r="E528" s="357" t="s">
        <v>88</v>
      </c>
      <c r="F528" s="66" t="s">
        <v>1025</v>
      </c>
      <c r="G528" s="357" t="s">
        <v>89</v>
      </c>
      <c r="H528" s="66" t="s">
        <v>135</v>
      </c>
    </row>
    <row r="529" spans="1:11" ht="15.75" thickBot="1" x14ac:dyDescent="0.3">
      <c r="A529" s="358" t="s">
        <v>37</v>
      </c>
      <c r="B529" s="358" t="s">
        <v>90</v>
      </c>
      <c r="C529" s="358" t="s">
        <v>91</v>
      </c>
      <c r="D529" s="358" t="s">
        <v>10</v>
      </c>
      <c r="E529" s="358" t="s">
        <v>92</v>
      </c>
      <c r="F529" s="358" t="s">
        <v>10</v>
      </c>
      <c r="G529" s="358" t="s">
        <v>93</v>
      </c>
      <c r="H529" s="358" t="s">
        <v>10</v>
      </c>
      <c r="I529" s="358" t="s">
        <v>94</v>
      </c>
      <c r="J529" s="358" t="s">
        <v>10</v>
      </c>
      <c r="K529" s="159" t="s">
        <v>95</v>
      </c>
    </row>
    <row r="530" spans="1:11" ht="15.75" thickBot="1" x14ac:dyDescent="0.3">
      <c r="A530" s="66">
        <v>1</v>
      </c>
      <c r="B530" s="160" t="s">
        <v>96</v>
      </c>
      <c r="C530" s="66"/>
      <c r="D530" s="66"/>
      <c r="E530" s="66"/>
      <c r="F530" s="66"/>
      <c r="G530" s="66"/>
      <c r="H530" s="66"/>
      <c r="I530" s="66"/>
      <c r="J530" s="66"/>
      <c r="K530" s="66"/>
    </row>
    <row r="531" spans="1:11" ht="15.75" thickBot="1" x14ac:dyDescent="0.3">
      <c r="A531" s="66">
        <v>2</v>
      </c>
      <c r="B531" s="160" t="s">
        <v>987</v>
      </c>
      <c r="C531" s="66"/>
      <c r="D531" s="66"/>
      <c r="E531" s="66"/>
      <c r="F531" s="66"/>
      <c r="G531" s="66"/>
      <c r="H531" s="66"/>
      <c r="I531" s="66"/>
      <c r="J531" s="66"/>
      <c r="K531" s="66"/>
    </row>
    <row r="532" spans="1:11" ht="15.75" thickBot="1" x14ac:dyDescent="0.3">
      <c r="A532" s="66">
        <v>3</v>
      </c>
      <c r="B532" s="160" t="s">
        <v>988</v>
      </c>
      <c r="C532" s="66"/>
      <c r="D532" s="66"/>
      <c r="E532" s="66"/>
      <c r="F532" s="66"/>
      <c r="G532" s="66"/>
      <c r="H532" s="66"/>
      <c r="I532" s="66"/>
      <c r="J532" s="66"/>
      <c r="K532" s="66"/>
    </row>
    <row r="533" spans="1:11" ht="15.75" thickBot="1" x14ac:dyDescent="0.3">
      <c r="A533" s="66">
        <v>4</v>
      </c>
      <c r="B533" s="160" t="s">
        <v>97</v>
      </c>
      <c r="C533" s="66"/>
      <c r="D533" s="66"/>
      <c r="E533" s="66"/>
      <c r="F533" s="66"/>
      <c r="G533" s="66"/>
      <c r="H533" s="66"/>
      <c r="I533" s="66"/>
      <c r="J533" s="66"/>
      <c r="K533" s="66"/>
    </row>
    <row r="534" spans="1:11" ht="15.75" thickBot="1" x14ac:dyDescent="0.3">
      <c r="A534" s="66">
        <v>5</v>
      </c>
      <c r="B534" s="160" t="s">
        <v>989</v>
      </c>
      <c r="C534" s="66"/>
      <c r="D534" s="66"/>
      <c r="E534" s="66"/>
      <c r="F534" s="66"/>
      <c r="G534" s="66"/>
      <c r="H534" s="66"/>
      <c r="I534" s="66"/>
      <c r="J534" s="66"/>
      <c r="K534" s="66"/>
    </row>
    <row r="535" spans="1:11" ht="15.75" thickBot="1" x14ac:dyDescent="0.3">
      <c r="A535" s="66">
        <v>6</v>
      </c>
      <c r="B535" s="160" t="s">
        <v>423</v>
      </c>
      <c r="C535" s="66"/>
      <c r="D535" s="66"/>
      <c r="E535" s="66"/>
      <c r="F535" s="66"/>
      <c r="G535" s="66"/>
      <c r="H535" s="66"/>
      <c r="I535" s="66"/>
      <c r="J535" s="66"/>
      <c r="K535" s="66"/>
    </row>
    <row r="536" spans="1:11" ht="15.75" thickBot="1" x14ac:dyDescent="0.3">
      <c r="A536" s="66">
        <v>7</v>
      </c>
      <c r="B536" s="160" t="s">
        <v>246</v>
      </c>
      <c r="C536" s="66"/>
      <c r="D536" s="66"/>
      <c r="E536" s="66"/>
      <c r="F536" s="66"/>
      <c r="G536" s="66"/>
      <c r="H536" s="66"/>
      <c r="I536" s="66"/>
      <c r="J536" s="66"/>
      <c r="K536" s="66"/>
    </row>
    <row r="537" spans="1:11" ht="15.75" thickBot="1" x14ac:dyDescent="0.3">
      <c r="A537" s="66">
        <v>8</v>
      </c>
      <c r="B537" s="160" t="s">
        <v>247</v>
      </c>
      <c r="C537" s="66"/>
      <c r="D537" s="66"/>
      <c r="E537" s="66"/>
      <c r="F537" s="66"/>
      <c r="G537" s="66"/>
      <c r="H537" s="66"/>
      <c r="I537" s="66"/>
      <c r="J537" s="66"/>
      <c r="K537" s="66"/>
    </row>
    <row r="538" spans="1:11" ht="15.75" thickBot="1" x14ac:dyDescent="0.3">
      <c r="A538" s="66">
        <v>9</v>
      </c>
      <c r="B538" s="160" t="s">
        <v>99</v>
      </c>
      <c r="C538" s="66"/>
      <c r="D538" s="66"/>
      <c r="E538" s="66"/>
      <c r="F538" s="66"/>
      <c r="G538" s="66"/>
      <c r="H538" s="66"/>
      <c r="I538" s="66"/>
      <c r="J538" s="66"/>
      <c r="K538" s="66"/>
    </row>
    <row r="539" spans="1:11" ht="15.75" thickBot="1" x14ac:dyDescent="0.3">
      <c r="A539" s="66">
        <v>10</v>
      </c>
      <c r="B539" s="160" t="s">
        <v>100</v>
      </c>
      <c r="C539" s="66"/>
      <c r="D539" s="66"/>
      <c r="E539" s="66"/>
      <c r="F539" s="66"/>
      <c r="G539" s="66"/>
      <c r="H539" s="66"/>
      <c r="I539" s="66"/>
      <c r="J539" s="66"/>
      <c r="K539" s="66"/>
    </row>
    <row r="540" spans="1:11" ht="15.75" thickBot="1" x14ac:dyDescent="0.3">
      <c r="A540" s="66">
        <v>11</v>
      </c>
      <c r="B540" s="160" t="s">
        <v>1</v>
      </c>
      <c r="C540" s="66"/>
      <c r="D540" s="66"/>
      <c r="E540" s="66"/>
      <c r="F540" s="66"/>
      <c r="G540" s="66"/>
      <c r="H540" s="66"/>
      <c r="I540" s="66"/>
      <c r="J540" s="66"/>
      <c r="K540" s="66"/>
    </row>
    <row r="541" spans="1:11" ht="15.75" thickBot="1" x14ac:dyDescent="0.3">
      <c r="A541" s="66">
        <v>12</v>
      </c>
      <c r="B541" s="160" t="s">
        <v>424</v>
      </c>
      <c r="C541" s="66"/>
      <c r="D541" s="66"/>
      <c r="E541" s="66"/>
      <c r="F541" s="66"/>
      <c r="G541" s="66"/>
      <c r="H541" s="66"/>
      <c r="I541" s="66"/>
      <c r="J541" s="66"/>
      <c r="K541" s="66"/>
    </row>
    <row r="542" spans="1:11" ht="15.75" thickBot="1" x14ac:dyDescent="0.3">
      <c r="A542" s="66">
        <v>13</v>
      </c>
      <c r="B542" s="160" t="s">
        <v>1016</v>
      </c>
      <c r="C542" s="66"/>
      <c r="D542" s="66"/>
      <c r="E542" s="66"/>
      <c r="F542" s="66"/>
      <c r="G542" s="66"/>
      <c r="H542" s="66"/>
      <c r="I542" s="66"/>
      <c r="J542" s="66"/>
      <c r="K542" s="66"/>
    </row>
    <row r="543" spans="1:11" ht="15.75" thickBot="1" x14ac:dyDescent="0.3">
      <c r="A543" s="66">
        <v>14</v>
      </c>
      <c r="B543" s="160" t="s">
        <v>234</v>
      </c>
      <c r="C543" s="66"/>
      <c r="D543" s="66"/>
      <c r="E543" s="66"/>
      <c r="F543" s="66"/>
      <c r="G543" s="66"/>
      <c r="H543" s="66"/>
      <c r="I543" s="66"/>
      <c r="J543" s="66"/>
      <c r="K543" s="66"/>
    </row>
    <row r="544" spans="1:11" ht="15.75" thickBot="1" x14ac:dyDescent="0.3">
      <c r="A544" s="66">
        <v>15</v>
      </c>
      <c r="B544" s="160" t="s">
        <v>235</v>
      </c>
      <c r="C544" s="66"/>
      <c r="D544" s="66"/>
      <c r="E544" s="66"/>
      <c r="F544" s="66"/>
      <c r="G544" s="66"/>
      <c r="H544" s="66"/>
      <c r="I544" s="66"/>
      <c r="J544" s="66"/>
      <c r="K544" s="66"/>
    </row>
    <row r="545" spans="1:11" ht="15.75" thickBot="1" x14ac:dyDescent="0.3">
      <c r="A545" s="66">
        <v>16</v>
      </c>
      <c r="B545" s="160" t="s">
        <v>1002</v>
      </c>
      <c r="C545" s="66"/>
      <c r="D545" s="66"/>
      <c r="E545" s="66"/>
      <c r="F545" s="66"/>
      <c r="G545" s="66"/>
      <c r="H545" s="66"/>
      <c r="I545" s="66"/>
      <c r="J545" s="66"/>
      <c r="K545" s="66"/>
    </row>
    <row r="546" spans="1:11" ht="15.75" thickBot="1" x14ac:dyDescent="0.3">
      <c r="A546" s="66">
        <v>17</v>
      </c>
      <c r="B546" s="160" t="s">
        <v>236</v>
      </c>
      <c r="C546" s="66"/>
      <c r="D546" s="66"/>
      <c r="E546" s="66"/>
      <c r="F546" s="66"/>
      <c r="G546" s="66"/>
      <c r="H546" s="66"/>
      <c r="I546" s="66"/>
      <c r="J546" s="66"/>
      <c r="K546" s="66"/>
    </row>
    <row r="547" spans="1:11" ht="15.75" thickBot="1" x14ac:dyDescent="0.3">
      <c r="A547" s="66">
        <v>18</v>
      </c>
      <c r="B547" s="160" t="s">
        <v>394</v>
      </c>
      <c r="C547" s="66"/>
      <c r="D547" s="66"/>
      <c r="E547" s="66"/>
      <c r="F547" s="66"/>
      <c r="G547" s="66"/>
      <c r="H547" s="66"/>
      <c r="I547" s="66"/>
      <c r="J547" s="66"/>
      <c r="K547" s="66"/>
    </row>
    <row r="548" spans="1:11" ht="15.75" thickBot="1" x14ac:dyDescent="0.3">
      <c r="A548" s="66">
        <v>19</v>
      </c>
      <c r="B548" s="160" t="s">
        <v>227</v>
      </c>
      <c r="C548" s="66"/>
      <c r="D548" s="66"/>
      <c r="E548" s="66"/>
      <c r="F548" s="66"/>
      <c r="G548" s="66"/>
      <c r="H548" s="66"/>
      <c r="I548" s="66"/>
      <c r="J548" s="66"/>
      <c r="K548" s="66"/>
    </row>
    <row r="549" spans="1:11" ht="15.75" thickBot="1" x14ac:dyDescent="0.3">
      <c r="A549" s="66">
        <v>20</v>
      </c>
      <c r="B549" s="160" t="s">
        <v>228</v>
      </c>
      <c r="C549" s="66"/>
      <c r="D549" s="66"/>
      <c r="E549" s="66"/>
      <c r="F549" s="66"/>
      <c r="G549" s="66"/>
      <c r="H549" s="66"/>
      <c r="I549" s="66"/>
      <c r="J549" s="66"/>
      <c r="K549" s="66"/>
    </row>
    <row r="550" spans="1:11" ht="15.75" thickBot="1" x14ac:dyDescent="0.3">
      <c r="A550" s="66">
        <v>21</v>
      </c>
      <c r="B550" s="160" t="s">
        <v>229</v>
      </c>
      <c r="C550" s="66"/>
      <c r="D550" s="66"/>
      <c r="E550" s="66"/>
      <c r="F550" s="66"/>
      <c r="G550" s="66"/>
      <c r="H550" s="66"/>
      <c r="I550" s="66"/>
      <c r="J550" s="66"/>
      <c r="K550" s="66"/>
    </row>
    <row r="551" spans="1:11" ht="15.75" thickBot="1" x14ac:dyDescent="0.3">
      <c r="A551" s="66">
        <v>22</v>
      </c>
      <c r="B551" s="160" t="s">
        <v>1029</v>
      </c>
      <c r="C551" s="66"/>
      <c r="D551" s="66"/>
      <c r="E551" s="66"/>
      <c r="F551" s="66"/>
      <c r="G551" s="66"/>
      <c r="H551" s="66"/>
      <c r="I551" s="66"/>
      <c r="J551" s="66"/>
      <c r="K551" s="66"/>
    </row>
    <row r="552" spans="1:11" ht="15.75" thickBot="1" x14ac:dyDescent="0.3">
      <c r="A552" s="66">
        <v>23</v>
      </c>
      <c r="B552" s="160" t="s">
        <v>230</v>
      </c>
      <c r="C552" s="66"/>
      <c r="D552" s="66"/>
      <c r="E552" s="66"/>
      <c r="F552" s="66"/>
      <c r="G552" s="66"/>
      <c r="H552" s="66"/>
      <c r="I552" s="66"/>
      <c r="J552" s="66"/>
      <c r="K552" s="66"/>
    </row>
    <row r="553" spans="1:11" ht="15.75" thickBot="1" x14ac:dyDescent="0.3">
      <c r="A553" s="66">
        <v>24</v>
      </c>
      <c r="B553" s="160" t="s">
        <v>1017</v>
      </c>
      <c r="C553" s="66"/>
      <c r="D553" s="66"/>
      <c r="E553" s="66"/>
      <c r="F553" s="66"/>
      <c r="G553" s="66"/>
      <c r="H553" s="66"/>
      <c r="I553" s="66"/>
      <c r="J553" s="66"/>
      <c r="K553" s="66"/>
    </row>
    <row r="554" spans="1:11" ht="15.75" thickBot="1" x14ac:dyDescent="0.3">
      <c r="A554" s="66">
        <v>25</v>
      </c>
      <c r="B554" s="160" t="s">
        <v>1018</v>
      </c>
      <c r="C554" s="66"/>
      <c r="D554" s="66"/>
      <c r="E554" s="66"/>
      <c r="F554" s="66"/>
      <c r="G554" s="66"/>
      <c r="H554" s="66"/>
      <c r="I554" s="66"/>
      <c r="J554" s="66"/>
      <c r="K554" s="66"/>
    </row>
    <row r="555" spans="1:11" ht="15.75" thickBot="1" x14ac:dyDescent="0.3">
      <c r="A555" s="66">
        <v>26</v>
      </c>
      <c r="B555" s="160" t="s">
        <v>1030</v>
      </c>
      <c r="C555" s="66"/>
      <c r="D555" s="66"/>
      <c r="E555" s="66"/>
      <c r="F555" s="66"/>
      <c r="G555" s="66"/>
      <c r="H555" s="66"/>
      <c r="I555" s="66"/>
      <c r="J555" s="66"/>
      <c r="K555" s="66"/>
    </row>
    <row r="556" spans="1:11" ht="15.75" thickBot="1" x14ac:dyDescent="0.3">
      <c r="A556" s="66">
        <v>27</v>
      </c>
      <c r="B556" s="160" t="s">
        <v>391</v>
      </c>
      <c r="C556" s="66"/>
      <c r="D556" s="66"/>
      <c r="E556" s="66"/>
      <c r="F556" s="66"/>
      <c r="G556" s="66"/>
      <c r="H556" s="66"/>
      <c r="I556" s="66"/>
      <c r="J556" s="66"/>
      <c r="K556" s="66"/>
    </row>
    <row r="557" spans="1:11" ht="15.75" thickBot="1" x14ac:dyDescent="0.3">
      <c r="A557" s="66">
        <v>28</v>
      </c>
      <c r="B557" s="160" t="s">
        <v>1019</v>
      </c>
      <c r="C557" s="66"/>
      <c r="D557" s="66"/>
      <c r="E557" s="66"/>
      <c r="F557" s="66"/>
      <c r="G557" s="66"/>
      <c r="H557" s="66"/>
      <c r="I557" s="66"/>
      <c r="J557" s="66"/>
      <c r="K557" s="66"/>
    </row>
    <row r="558" spans="1:11" ht="15.75" thickBot="1" x14ac:dyDescent="0.3">
      <c r="A558" s="66">
        <v>29</v>
      </c>
      <c r="B558" s="160" t="s">
        <v>237</v>
      </c>
      <c r="C558" s="66"/>
      <c r="D558" s="66"/>
      <c r="E558" s="66"/>
      <c r="F558" s="66"/>
      <c r="G558" s="66"/>
      <c r="H558" s="66"/>
      <c r="I558" s="66"/>
      <c r="J558" s="66"/>
      <c r="K558" s="66"/>
    </row>
    <row r="559" spans="1:11" ht="15.75" thickBot="1" x14ac:dyDescent="0.3">
      <c r="A559" s="66">
        <v>30</v>
      </c>
      <c r="B559" s="160" t="s">
        <v>238</v>
      </c>
      <c r="C559" s="66"/>
      <c r="D559" s="66"/>
      <c r="E559" s="66"/>
      <c r="F559" s="66"/>
      <c r="G559" s="66"/>
      <c r="H559" s="66"/>
      <c r="I559" s="66"/>
      <c r="J559" s="66"/>
      <c r="K559" s="66"/>
    </row>
    <row r="560" spans="1:11" ht="15.75" thickBot="1" x14ac:dyDescent="0.3">
      <c r="A560" s="66">
        <v>31</v>
      </c>
      <c r="B560" s="160" t="s">
        <v>1031</v>
      </c>
      <c r="C560" s="66"/>
      <c r="D560" s="66"/>
      <c r="E560" s="66"/>
      <c r="F560" s="66"/>
      <c r="G560" s="66"/>
      <c r="H560" s="66"/>
      <c r="I560" s="66"/>
      <c r="J560" s="66"/>
      <c r="K560" s="66"/>
    </row>
    <row r="561" spans="1:11" ht="15.75" thickBot="1" x14ac:dyDescent="0.3">
      <c r="A561" s="66">
        <v>32</v>
      </c>
      <c r="B561" s="160" t="s">
        <v>239</v>
      </c>
      <c r="C561" s="66"/>
      <c r="D561" s="66"/>
      <c r="E561" s="66"/>
      <c r="F561" s="66"/>
      <c r="G561" s="66"/>
      <c r="H561" s="66"/>
      <c r="I561" s="66"/>
      <c r="J561" s="66"/>
      <c r="K561" s="66"/>
    </row>
    <row r="562" spans="1:11" ht="15.75" thickBot="1" x14ac:dyDescent="0.3">
      <c r="A562" s="66">
        <v>33</v>
      </c>
      <c r="B562" s="160" t="s">
        <v>1020</v>
      </c>
      <c r="C562" s="66"/>
      <c r="D562" s="66"/>
      <c r="E562" s="66"/>
      <c r="F562" s="66"/>
      <c r="G562" s="66"/>
      <c r="H562" s="66"/>
      <c r="I562" s="66"/>
      <c r="J562" s="66"/>
      <c r="K562" s="66"/>
    </row>
    <row r="563" spans="1:11" ht="15.75" thickBot="1" x14ac:dyDescent="0.3">
      <c r="A563" s="66">
        <v>34</v>
      </c>
      <c r="B563" s="160" t="s">
        <v>383</v>
      </c>
      <c r="C563" s="66"/>
      <c r="D563" s="66"/>
      <c r="E563" s="66"/>
      <c r="F563" s="66"/>
      <c r="G563" s="66"/>
      <c r="H563" s="66"/>
      <c r="I563" s="66"/>
      <c r="J563" s="66"/>
      <c r="K563" s="66"/>
    </row>
    <row r="564" spans="1:11" ht="15.75" thickBot="1" x14ac:dyDescent="0.3">
      <c r="A564" s="66">
        <v>35</v>
      </c>
      <c r="B564" s="160" t="s">
        <v>384</v>
      </c>
      <c r="C564" s="66"/>
      <c r="D564" s="66"/>
      <c r="E564" s="66"/>
      <c r="F564" s="66"/>
      <c r="G564" s="66"/>
      <c r="H564" s="66"/>
      <c r="I564" s="66"/>
      <c r="J564" s="66"/>
      <c r="K564" s="66"/>
    </row>
    <row r="565" spans="1:11" ht="15.75" thickBot="1" x14ac:dyDescent="0.3">
      <c r="A565" s="66">
        <v>36</v>
      </c>
      <c r="B565" s="160" t="s">
        <v>385</v>
      </c>
      <c r="C565" s="66"/>
      <c r="D565" s="66"/>
      <c r="E565" s="66"/>
      <c r="F565" s="66"/>
      <c r="G565" s="66"/>
      <c r="H565" s="66"/>
      <c r="I565" s="66"/>
      <c r="J565" s="66"/>
      <c r="K565" s="66"/>
    </row>
    <row r="566" spans="1:11" ht="15.75" thickBot="1" x14ac:dyDescent="0.3">
      <c r="A566" s="66">
        <v>37</v>
      </c>
      <c r="B566" s="160" t="s">
        <v>386</v>
      </c>
      <c r="C566" s="66"/>
      <c r="D566" s="66"/>
      <c r="E566" s="66"/>
      <c r="F566" s="66"/>
      <c r="G566" s="66"/>
      <c r="H566" s="66"/>
      <c r="I566" s="66"/>
      <c r="J566" s="66"/>
      <c r="K566" s="66"/>
    </row>
    <row r="567" spans="1:11" ht="15.75" thickBot="1" x14ac:dyDescent="0.3">
      <c r="A567" s="66">
        <v>38</v>
      </c>
      <c r="B567" s="160" t="s">
        <v>1032</v>
      </c>
      <c r="C567" s="66"/>
      <c r="D567" s="66"/>
      <c r="E567" s="66"/>
      <c r="F567" s="66"/>
      <c r="G567" s="66"/>
      <c r="H567" s="66"/>
      <c r="I567" s="66"/>
      <c r="J567" s="66"/>
      <c r="K567" s="66"/>
    </row>
    <row r="568" spans="1:11" ht="15.75" thickBot="1" x14ac:dyDescent="0.3">
      <c r="A568" s="66">
        <v>39</v>
      </c>
      <c r="B568" s="160" t="s">
        <v>990</v>
      </c>
      <c r="C568" s="66"/>
      <c r="D568" s="66"/>
      <c r="E568" s="66"/>
      <c r="F568" s="66"/>
      <c r="G568" s="66"/>
      <c r="H568" s="66"/>
      <c r="I568" s="66"/>
      <c r="J568" s="66"/>
      <c r="K568" s="66"/>
    </row>
    <row r="569" spans="1:11" ht="15.75" thickBot="1" x14ac:dyDescent="0.3">
      <c r="A569" s="66">
        <v>40</v>
      </c>
      <c r="B569" s="160" t="s">
        <v>231</v>
      </c>
      <c r="C569" s="66"/>
      <c r="D569" s="66"/>
      <c r="E569" s="66"/>
      <c r="F569" s="66"/>
      <c r="G569" s="66"/>
      <c r="H569" s="66"/>
      <c r="I569" s="66"/>
      <c r="J569" s="66"/>
      <c r="K569" s="66"/>
    </row>
    <row r="570" spans="1:11" ht="15.75" thickBot="1" x14ac:dyDescent="0.3">
      <c r="A570" s="66">
        <v>41</v>
      </c>
      <c r="B570" s="160" t="s">
        <v>1021</v>
      </c>
      <c r="C570" s="66"/>
      <c r="D570" s="66"/>
      <c r="E570" s="66"/>
      <c r="F570" s="66"/>
      <c r="G570" s="66"/>
      <c r="H570" s="66"/>
      <c r="I570" s="66"/>
      <c r="J570" s="66"/>
      <c r="K570" s="66"/>
    </row>
    <row r="571" spans="1:11" ht="15.75" thickBot="1" x14ac:dyDescent="0.3">
      <c r="A571" s="66">
        <v>42</v>
      </c>
      <c r="B571" s="160" t="s">
        <v>1022</v>
      </c>
      <c r="C571" s="66"/>
      <c r="D571" s="66"/>
      <c r="E571" s="66"/>
      <c r="F571" s="66"/>
      <c r="G571" s="66"/>
      <c r="H571" s="66"/>
      <c r="I571" s="66"/>
      <c r="J571" s="66"/>
      <c r="K571" s="66"/>
    </row>
    <row r="572" spans="1:11" ht="15.75" thickBot="1" x14ac:dyDescent="0.3">
      <c r="A572" s="66">
        <v>43</v>
      </c>
      <c r="B572" s="160" t="s">
        <v>232</v>
      </c>
      <c r="C572" s="66"/>
      <c r="D572" s="66"/>
      <c r="E572" s="66"/>
      <c r="F572" s="66"/>
      <c r="G572" s="66"/>
      <c r="H572" s="66"/>
      <c r="I572" s="66"/>
      <c r="J572" s="66"/>
      <c r="K572" s="66"/>
    </row>
    <row r="573" spans="1:11" ht="15.75" thickBot="1" x14ac:dyDescent="0.3">
      <c r="A573" s="66">
        <v>44</v>
      </c>
      <c r="B573" s="160" t="s">
        <v>1033</v>
      </c>
      <c r="C573" s="66"/>
      <c r="D573" s="66"/>
      <c r="E573" s="66"/>
      <c r="F573" s="66"/>
      <c r="G573" s="66"/>
      <c r="H573" s="66"/>
      <c r="I573" s="66"/>
      <c r="J573" s="66"/>
      <c r="K573" s="66"/>
    </row>
    <row r="574" spans="1:11" ht="15.75" thickBot="1" x14ac:dyDescent="0.3">
      <c r="A574" s="66">
        <v>45</v>
      </c>
      <c r="B574" s="160" t="s">
        <v>233</v>
      </c>
      <c r="C574" s="66"/>
      <c r="D574" s="66"/>
      <c r="E574" s="66"/>
      <c r="F574" s="66"/>
      <c r="G574" s="66"/>
      <c r="H574" s="66"/>
      <c r="I574" s="66"/>
      <c r="J574" s="66"/>
      <c r="K574" s="66"/>
    </row>
    <row r="575" spans="1:11" ht="15.75" thickBot="1" x14ac:dyDescent="0.3">
      <c r="A575" s="66">
        <v>46</v>
      </c>
      <c r="B575" s="160" t="s">
        <v>1023</v>
      </c>
      <c r="C575" s="66"/>
      <c r="D575" s="66"/>
      <c r="E575" s="66"/>
      <c r="F575" s="66"/>
      <c r="G575" s="66"/>
      <c r="H575" s="66"/>
      <c r="I575" s="66"/>
      <c r="J575" s="66"/>
      <c r="K575" s="66"/>
    </row>
    <row r="576" spans="1:11" ht="15.75" thickBot="1" x14ac:dyDescent="0.3">
      <c r="A576" s="66">
        <v>47</v>
      </c>
      <c r="B576" s="160" t="s">
        <v>991</v>
      </c>
      <c r="C576" s="66"/>
      <c r="D576" s="66"/>
      <c r="E576" s="66"/>
      <c r="F576" s="66"/>
      <c r="G576" s="66"/>
      <c r="H576" s="66"/>
      <c r="I576" s="66"/>
      <c r="J576" s="66"/>
      <c r="K576" s="66"/>
    </row>
    <row r="577" spans="1:11" ht="15.75" thickBot="1" x14ac:dyDescent="0.3">
      <c r="A577" s="66">
        <v>48</v>
      </c>
      <c r="B577" s="160" t="s">
        <v>992</v>
      </c>
      <c r="C577" s="66"/>
      <c r="D577" s="66"/>
      <c r="E577" s="66"/>
      <c r="F577" s="66"/>
      <c r="G577" s="66"/>
      <c r="H577" s="66"/>
      <c r="I577" s="66"/>
      <c r="J577" s="66"/>
      <c r="K577" s="66"/>
    </row>
    <row r="578" spans="1:11" ht="15.75" thickBot="1" x14ac:dyDescent="0.3">
      <c r="A578" s="66">
        <v>49</v>
      </c>
      <c r="B578" s="160" t="s">
        <v>993</v>
      </c>
      <c r="C578" s="66"/>
      <c r="D578" s="66"/>
      <c r="E578" s="66"/>
      <c r="F578" s="66"/>
      <c r="G578" s="66"/>
      <c r="H578" s="66"/>
      <c r="I578" s="66"/>
      <c r="J578" s="66"/>
      <c r="K578" s="66"/>
    </row>
    <row r="579" spans="1:11" ht="15.75" thickBot="1" x14ac:dyDescent="0.3">
      <c r="A579" s="66">
        <v>50</v>
      </c>
      <c r="B579" s="160" t="s">
        <v>994</v>
      </c>
      <c r="C579" s="66"/>
      <c r="D579" s="66"/>
      <c r="E579" s="66"/>
      <c r="F579" s="66"/>
      <c r="G579" s="66"/>
      <c r="H579" s="66"/>
      <c r="I579" s="66"/>
      <c r="J579" s="66"/>
      <c r="K579" s="66"/>
    </row>
    <row r="580" spans="1:11" ht="15.75" thickBot="1" x14ac:dyDescent="0.3">
      <c r="A580" s="66">
        <v>51</v>
      </c>
      <c r="B580" s="160" t="s">
        <v>1027</v>
      </c>
      <c r="C580" s="66"/>
      <c r="D580" s="66"/>
      <c r="E580" s="66"/>
      <c r="F580" s="66"/>
      <c r="G580" s="66"/>
      <c r="H580" s="66"/>
      <c r="I580" s="66"/>
      <c r="J580" s="66"/>
      <c r="K580" s="66"/>
    </row>
    <row r="581" spans="1:11" ht="15.75" thickBot="1" x14ac:dyDescent="0.3">
      <c r="A581" s="66">
        <v>52</v>
      </c>
      <c r="B581" s="160" t="s">
        <v>999</v>
      </c>
      <c r="C581" s="66"/>
      <c r="D581" s="66"/>
      <c r="E581" s="66"/>
      <c r="F581" s="66"/>
      <c r="G581" s="66"/>
      <c r="H581" s="66"/>
      <c r="I581" s="66"/>
      <c r="J581" s="66"/>
      <c r="K581" s="66"/>
    </row>
    <row r="582" spans="1:11" ht="15.75" thickBot="1" x14ac:dyDescent="0.3">
      <c r="A582" s="66">
        <v>53</v>
      </c>
      <c r="B582" s="160" t="s">
        <v>392</v>
      </c>
      <c r="C582" s="66"/>
      <c r="D582" s="66"/>
      <c r="E582" s="66"/>
      <c r="F582" s="66"/>
      <c r="G582" s="66"/>
      <c r="H582" s="66"/>
      <c r="I582" s="66"/>
      <c r="J582" s="66"/>
      <c r="K582" s="66"/>
    </row>
    <row r="583" spans="1:11" ht="15.75" thickBot="1" x14ac:dyDescent="0.3">
      <c r="A583" s="66">
        <v>54</v>
      </c>
      <c r="B583" s="160" t="s">
        <v>1000</v>
      </c>
      <c r="C583" s="66"/>
      <c r="D583" s="66"/>
      <c r="E583" s="66"/>
      <c r="F583" s="66"/>
      <c r="G583" s="66"/>
      <c r="H583" s="66"/>
      <c r="I583" s="66"/>
      <c r="J583" s="66"/>
      <c r="K583" s="66"/>
    </row>
    <row r="584" spans="1:11" ht="15.75" thickBot="1" x14ac:dyDescent="0.3">
      <c r="A584" s="66">
        <v>55</v>
      </c>
      <c r="B584" s="160" t="s">
        <v>242</v>
      </c>
      <c r="C584" s="66"/>
      <c r="D584" s="66"/>
      <c r="E584" s="66"/>
      <c r="F584" s="66"/>
      <c r="G584" s="66"/>
      <c r="H584" s="66"/>
      <c r="I584" s="66"/>
      <c r="J584" s="66"/>
      <c r="K584" s="66"/>
    </row>
    <row r="585" spans="1:11" ht="15.75" thickBot="1" x14ac:dyDescent="0.3">
      <c r="A585" s="66">
        <v>56</v>
      </c>
      <c r="B585" s="160" t="s">
        <v>1001</v>
      </c>
      <c r="C585" s="66"/>
      <c r="D585" s="66"/>
      <c r="E585" s="66"/>
      <c r="F585" s="66"/>
      <c r="G585" s="66"/>
      <c r="H585" s="66"/>
      <c r="I585" s="66"/>
      <c r="J585" s="66"/>
      <c r="K585" s="66"/>
    </row>
    <row r="586" spans="1:11" ht="15.75" thickBot="1" x14ac:dyDescent="0.3">
      <c r="A586" s="66">
        <v>57</v>
      </c>
      <c r="B586" s="160" t="s">
        <v>240</v>
      </c>
      <c r="C586" s="66"/>
      <c r="D586" s="66"/>
      <c r="E586" s="66"/>
      <c r="F586" s="66"/>
      <c r="G586" s="66"/>
      <c r="H586" s="66"/>
      <c r="I586" s="66"/>
      <c r="J586" s="66"/>
      <c r="K586" s="66"/>
    </row>
    <row r="587" spans="1:11" ht="15.75" thickBot="1" x14ac:dyDescent="0.3">
      <c r="A587" s="66">
        <v>58</v>
      </c>
      <c r="B587" s="160" t="s">
        <v>235</v>
      </c>
      <c r="C587" s="66"/>
      <c r="D587" s="66"/>
      <c r="E587" s="66"/>
      <c r="F587" s="66"/>
      <c r="G587" s="66"/>
      <c r="H587" s="66"/>
      <c r="I587" s="66"/>
      <c r="J587" s="66"/>
      <c r="K587" s="66"/>
    </row>
    <row r="588" spans="1:11" ht="15.75" thickBot="1" x14ac:dyDescent="0.3">
      <c r="A588" s="66">
        <v>59</v>
      </c>
      <c r="B588" s="160" t="s">
        <v>1002</v>
      </c>
      <c r="C588" s="66"/>
      <c r="D588" s="66"/>
      <c r="E588" s="66"/>
      <c r="F588" s="66"/>
      <c r="G588" s="66"/>
      <c r="H588" s="66"/>
      <c r="I588" s="66"/>
      <c r="J588" s="66"/>
      <c r="K588" s="66"/>
    </row>
    <row r="589" spans="1:11" ht="15.75" thickBot="1" x14ac:dyDescent="0.3">
      <c r="A589" s="66">
        <v>60</v>
      </c>
      <c r="B589" s="160" t="s">
        <v>241</v>
      </c>
      <c r="C589" s="66"/>
      <c r="D589" s="66"/>
      <c r="E589" s="66"/>
      <c r="F589" s="66"/>
      <c r="G589" s="66"/>
      <c r="H589" s="66"/>
      <c r="I589" s="66"/>
      <c r="J589" s="66"/>
      <c r="K589" s="66"/>
    </row>
    <row r="590" spans="1:11" ht="15.75" thickBot="1" x14ac:dyDescent="0.3">
      <c r="A590" s="66">
        <v>61</v>
      </c>
      <c r="B590" s="160" t="s">
        <v>1003</v>
      </c>
      <c r="C590" s="66"/>
      <c r="D590" s="66"/>
      <c r="E590" s="66"/>
      <c r="F590" s="66"/>
      <c r="G590" s="66"/>
      <c r="H590" s="66"/>
      <c r="I590" s="66"/>
      <c r="J590" s="66"/>
      <c r="K590" s="66"/>
    </row>
    <row r="591" spans="1:11" ht="15.75" thickBot="1" x14ac:dyDescent="0.3">
      <c r="A591" s="66">
        <v>62</v>
      </c>
      <c r="B591" s="160" t="s">
        <v>1004</v>
      </c>
      <c r="C591" s="66"/>
      <c r="D591" s="66"/>
      <c r="E591" s="66"/>
      <c r="F591" s="66"/>
      <c r="G591" s="66"/>
      <c r="H591" s="66"/>
      <c r="I591" s="66"/>
      <c r="J591" s="66"/>
      <c r="K591" s="66"/>
    </row>
    <row r="592" spans="1:11" ht="15.75" thickBot="1" x14ac:dyDescent="0.3">
      <c r="A592" s="66">
        <v>63</v>
      </c>
      <c r="B592" s="160" t="s">
        <v>1005</v>
      </c>
      <c r="C592" s="66"/>
      <c r="D592" s="66"/>
      <c r="E592" s="66"/>
      <c r="F592" s="66"/>
      <c r="G592" s="66"/>
      <c r="H592" s="66"/>
      <c r="I592" s="66"/>
      <c r="J592" s="66"/>
      <c r="K592" s="66"/>
    </row>
    <row r="593" spans="1:11" ht="15.75" thickBot="1" x14ac:dyDescent="0.3">
      <c r="A593" s="66">
        <v>64</v>
      </c>
      <c r="B593" s="160" t="s">
        <v>1006</v>
      </c>
      <c r="C593" s="66"/>
      <c r="D593" s="66"/>
      <c r="E593" s="66"/>
      <c r="F593" s="66"/>
      <c r="G593" s="66"/>
      <c r="H593" s="66"/>
      <c r="I593" s="66"/>
      <c r="J593" s="66"/>
      <c r="K593" s="66"/>
    </row>
    <row r="594" spans="1:11" ht="15.75" thickBot="1" x14ac:dyDescent="0.3">
      <c r="A594" s="66">
        <v>65</v>
      </c>
      <c r="B594" s="160" t="s">
        <v>243</v>
      </c>
      <c r="C594" s="66"/>
      <c r="D594" s="66"/>
      <c r="E594" s="66"/>
      <c r="F594" s="66"/>
      <c r="G594" s="66"/>
      <c r="H594" s="66"/>
      <c r="I594" s="66"/>
      <c r="J594" s="66"/>
      <c r="K594" s="66"/>
    </row>
    <row r="595" spans="1:11" ht="15.75" thickBot="1" x14ac:dyDescent="0.3">
      <c r="A595" s="66">
        <v>66</v>
      </c>
      <c r="B595" s="160" t="s">
        <v>995</v>
      </c>
      <c r="C595" s="66"/>
      <c r="D595" s="66"/>
      <c r="E595" s="66"/>
      <c r="F595" s="66"/>
      <c r="G595" s="66"/>
      <c r="H595" s="66"/>
      <c r="I595" s="66"/>
      <c r="J595" s="66"/>
      <c r="K595" s="66"/>
    </row>
    <row r="596" spans="1:11" ht="15.75" thickBot="1" x14ac:dyDescent="0.3">
      <c r="A596" s="66">
        <v>67</v>
      </c>
      <c r="B596" s="160" t="s">
        <v>388</v>
      </c>
      <c r="C596" s="66"/>
      <c r="D596" s="66"/>
      <c r="E596" s="66"/>
      <c r="F596" s="66"/>
      <c r="G596" s="66"/>
      <c r="H596" s="66"/>
      <c r="I596" s="66"/>
      <c r="J596" s="66"/>
      <c r="K596" s="66"/>
    </row>
    <row r="597" spans="1:11" ht="15.75" thickBot="1" x14ac:dyDescent="0.3">
      <c r="A597" s="66">
        <v>68</v>
      </c>
      <c r="B597" s="160" t="s">
        <v>1026</v>
      </c>
      <c r="C597" s="66"/>
      <c r="D597" s="66"/>
      <c r="E597" s="66"/>
      <c r="F597" s="66"/>
      <c r="G597" s="66"/>
      <c r="H597" s="66"/>
      <c r="I597" s="66"/>
      <c r="J597" s="66"/>
      <c r="K597" s="66"/>
    </row>
    <row r="598" spans="1:11" ht="15.75" thickBot="1" x14ac:dyDescent="0.3">
      <c r="A598" s="66">
        <v>69</v>
      </c>
      <c r="B598" s="160" t="s">
        <v>389</v>
      </c>
      <c r="C598" s="66"/>
      <c r="D598" s="66"/>
      <c r="E598" s="66"/>
      <c r="F598" s="66"/>
      <c r="G598" s="66"/>
      <c r="H598" s="66"/>
      <c r="I598" s="66"/>
      <c r="J598" s="66"/>
      <c r="K598" s="66"/>
    </row>
    <row r="599" spans="1:11" ht="15.75" thickBot="1" x14ac:dyDescent="0.3">
      <c r="A599" s="66">
        <v>70</v>
      </c>
      <c r="B599" s="160" t="s">
        <v>390</v>
      </c>
      <c r="C599" s="66"/>
      <c r="D599" s="66"/>
      <c r="E599" s="66"/>
      <c r="F599" s="66"/>
      <c r="G599" s="66"/>
      <c r="H599" s="66"/>
      <c r="I599" s="66"/>
      <c r="J599" s="66"/>
      <c r="K599" s="66"/>
    </row>
    <row r="600" spans="1:11" ht="15.75" thickBot="1" x14ac:dyDescent="0.3">
      <c r="A600" s="66">
        <v>71</v>
      </c>
      <c r="B600" s="160" t="s">
        <v>1007</v>
      </c>
      <c r="C600" s="66"/>
      <c r="D600" s="66"/>
      <c r="E600" s="66"/>
      <c r="F600" s="66"/>
      <c r="G600" s="66"/>
      <c r="H600" s="66"/>
      <c r="I600" s="66"/>
      <c r="J600" s="66"/>
      <c r="K600" s="66"/>
    </row>
    <row r="601" spans="1:11" ht="15.75" thickBot="1" x14ac:dyDescent="0.3">
      <c r="A601" s="66">
        <v>72</v>
      </c>
      <c r="B601" s="160" t="s">
        <v>395</v>
      </c>
      <c r="C601" s="66"/>
      <c r="D601" s="66"/>
      <c r="E601" s="66"/>
      <c r="F601" s="66"/>
      <c r="G601" s="66"/>
      <c r="H601" s="66"/>
      <c r="I601" s="66"/>
      <c r="J601" s="66"/>
      <c r="K601" s="66"/>
    </row>
    <row r="602" spans="1:11" ht="15.75" thickBot="1" x14ac:dyDescent="0.3">
      <c r="A602" s="66">
        <v>73</v>
      </c>
      <c r="B602" s="160" t="s">
        <v>996</v>
      </c>
      <c r="C602" s="66"/>
      <c r="D602" s="66"/>
      <c r="E602" s="66"/>
      <c r="F602" s="66"/>
      <c r="G602" s="66"/>
      <c r="H602" s="66"/>
      <c r="I602" s="66"/>
      <c r="J602" s="66"/>
      <c r="K602" s="66"/>
    </row>
    <row r="603" spans="1:11" ht="15.75" thickBot="1" x14ac:dyDescent="0.3">
      <c r="A603" s="66">
        <v>74</v>
      </c>
      <c r="B603" s="160" t="s">
        <v>997</v>
      </c>
      <c r="C603" s="66"/>
      <c r="D603" s="66"/>
      <c r="E603" s="66"/>
      <c r="F603" s="66"/>
      <c r="G603" s="66"/>
      <c r="H603" s="66"/>
      <c r="I603" s="66"/>
      <c r="J603" s="66"/>
      <c r="K603" s="66"/>
    </row>
    <row r="604" spans="1:11" ht="15.75" thickBot="1" x14ac:dyDescent="0.3">
      <c r="A604" s="66">
        <v>75</v>
      </c>
      <c r="B604" s="160" t="s">
        <v>998</v>
      </c>
      <c r="C604" s="66"/>
      <c r="D604" s="66"/>
      <c r="E604" s="66"/>
      <c r="F604" s="66"/>
      <c r="G604" s="66"/>
      <c r="H604" s="66"/>
      <c r="I604" s="66"/>
      <c r="J604" s="66"/>
      <c r="K604" s="66"/>
    </row>
    <row r="605" spans="1:11" ht="15.75" thickBot="1" x14ac:dyDescent="0.3">
      <c r="A605" s="66">
        <v>76</v>
      </c>
      <c r="B605" s="160" t="s">
        <v>1008</v>
      </c>
      <c r="C605" s="66"/>
      <c r="D605" s="66"/>
      <c r="E605" s="66"/>
      <c r="F605" s="66"/>
      <c r="G605" s="66"/>
      <c r="H605" s="66"/>
      <c r="I605" s="66"/>
      <c r="J605" s="66"/>
      <c r="K605" s="66"/>
    </row>
    <row r="606" spans="1:11" ht="15.75" thickBot="1" x14ac:dyDescent="0.3">
      <c r="A606" s="66">
        <v>77</v>
      </c>
      <c r="B606" s="160" t="s">
        <v>1009</v>
      </c>
      <c r="C606" s="66"/>
      <c r="D606" s="66"/>
      <c r="E606" s="66"/>
      <c r="F606" s="66"/>
      <c r="G606" s="66"/>
      <c r="H606" s="66"/>
      <c r="I606" s="66"/>
      <c r="J606" s="66"/>
      <c r="K606" s="66"/>
    </row>
    <row r="607" spans="1:11" ht="15.75" thickBot="1" x14ac:dyDescent="0.3">
      <c r="A607" s="66">
        <v>78</v>
      </c>
      <c r="B607" s="160" t="s">
        <v>1010</v>
      </c>
      <c r="C607" s="66"/>
      <c r="D607" s="66"/>
      <c r="E607" s="66"/>
      <c r="F607" s="66"/>
      <c r="G607" s="66"/>
      <c r="H607" s="66"/>
      <c r="I607" s="66"/>
      <c r="J607" s="66"/>
      <c r="K607" s="66"/>
    </row>
    <row r="608" spans="1:11" ht="15.75" thickBot="1" x14ac:dyDescent="0.3">
      <c r="A608" s="66">
        <v>79</v>
      </c>
      <c r="B608" s="160" t="s">
        <v>1011</v>
      </c>
      <c r="C608" s="66"/>
      <c r="D608" s="66"/>
      <c r="E608" s="66"/>
      <c r="F608" s="66"/>
      <c r="G608" s="66"/>
      <c r="H608" s="66"/>
      <c r="I608" s="66"/>
      <c r="J608" s="66"/>
      <c r="K608" s="66"/>
    </row>
    <row r="609" spans="1:11" ht="15.75" thickBot="1" x14ac:dyDescent="0.3">
      <c r="A609" s="66">
        <v>80</v>
      </c>
      <c r="B609" s="160" t="s">
        <v>1012</v>
      </c>
      <c r="C609" s="66"/>
      <c r="D609" s="66"/>
      <c r="E609" s="66"/>
      <c r="F609" s="66"/>
      <c r="G609" s="66"/>
      <c r="H609" s="66"/>
      <c r="I609" s="66"/>
      <c r="J609" s="66"/>
      <c r="K609" s="66"/>
    </row>
    <row r="610" spans="1:11" ht="15.75" thickBot="1" x14ac:dyDescent="0.3">
      <c r="A610" s="66">
        <v>81</v>
      </c>
      <c r="B610" s="160" t="s">
        <v>1013</v>
      </c>
      <c r="C610" s="66"/>
      <c r="D610" s="66"/>
      <c r="E610" s="66"/>
      <c r="F610" s="66"/>
      <c r="G610" s="66"/>
      <c r="H610" s="66"/>
      <c r="I610" s="66"/>
      <c r="J610" s="66"/>
      <c r="K610" s="66"/>
    </row>
    <row r="611" spans="1:11" ht="15.75" thickBot="1" x14ac:dyDescent="0.3">
      <c r="A611" s="66">
        <v>82</v>
      </c>
      <c r="B611" s="160" t="s">
        <v>1014</v>
      </c>
      <c r="C611" s="66"/>
      <c r="D611" s="66"/>
      <c r="E611" s="66"/>
      <c r="F611" s="66"/>
      <c r="G611" s="66"/>
      <c r="H611" s="66"/>
      <c r="I611" s="66"/>
      <c r="J611" s="66"/>
      <c r="K611" s="66"/>
    </row>
    <row r="612" spans="1:11" ht="15.75" thickBot="1" x14ac:dyDescent="0.3">
      <c r="A612" s="66">
        <v>83</v>
      </c>
      <c r="B612" s="160" t="s">
        <v>1015</v>
      </c>
      <c r="C612" s="66"/>
      <c r="D612" s="66"/>
      <c r="E612" s="66"/>
      <c r="F612" s="66"/>
      <c r="G612" s="66"/>
      <c r="H612" s="66"/>
      <c r="I612" s="66"/>
      <c r="J612" s="66"/>
      <c r="K612" s="66"/>
    </row>
    <row r="613" spans="1:11" ht="15.75" thickBot="1" x14ac:dyDescent="0.3">
      <c r="A613" s="66">
        <v>84</v>
      </c>
      <c r="B613" s="160" t="s">
        <v>1028</v>
      </c>
      <c r="C613" s="66"/>
      <c r="D613" s="66"/>
      <c r="E613" s="66"/>
      <c r="F613" s="66"/>
      <c r="G613" s="66"/>
      <c r="H613" s="66"/>
      <c r="I613" s="66"/>
      <c r="J613" s="66"/>
      <c r="K613" s="66"/>
    </row>
    <row r="614" spans="1:11" ht="15.75" thickBot="1" x14ac:dyDescent="0.3">
      <c r="A614" s="66">
        <v>85</v>
      </c>
      <c r="B614" s="160" t="s">
        <v>103</v>
      </c>
      <c r="C614" s="66"/>
      <c r="D614" s="66"/>
      <c r="E614" s="66"/>
      <c r="F614" s="66"/>
      <c r="G614" s="66"/>
      <c r="H614" s="66"/>
      <c r="I614" s="66"/>
      <c r="J614" s="66"/>
      <c r="K614" s="66"/>
    </row>
    <row r="615" spans="1:11" ht="15.75" thickBot="1" x14ac:dyDescent="0.3">
      <c r="A615" s="309" t="s">
        <v>104</v>
      </c>
      <c r="B615" s="310"/>
      <c r="C615" s="66">
        <v>0</v>
      </c>
      <c r="D615" s="66">
        <v>0</v>
      </c>
      <c r="E615" s="66">
        <v>0</v>
      </c>
      <c r="F615" s="66">
        <v>0</v>
      </c>
      <c r="G615" s="66">
        <v>0</v>
      </c>
      <c r="H615" s="66">
        <v>0</v>
      </c>
      <c r="I615" s="66">
        <v>0</v>
      </c>
      <c r="J615" s="66">
        <v>0</v>
      </c>
      <c r="K615" s="66">
        <v>0</v>
      </c>
    </row>
  </sheetData>
  <mergeCells count="23">
    <mergeCell ref="A615:B615"/>
    <mergeCell ref="A421:B421"/>
    <mergeCell ref="A423:A430"/>
    <mergeCell ref="C423:C430"/>
    <mergeCell ref="A518:B518"/>
    <mergeCell ref="A520:A527"/>
    <mergeCell ref="C520:C527"/>
    <mergeCell ref="A227:B227"/>
    <mergeCell ref="A229:A236"/>
    <mergeCell ref="C229:C236"/>
    <mergeCell ref="A324:B324"/>
    <mergeCell ref="A326:A333"/>
    <mergeCell ref="C326:C333"/>
    <mergeCell ref="A71:A78"/>
    <mergeCell ref="C71:C78"/>
    <mergeCell ref="A130:B130"/>
    <mergeCell ref="A132:A139"/>
    <mergeCell ref="C132:C139"/>
    <mergeCell ref="B1:B6"/>
    <mergeCell ref="A36:B36"/>
    <mergeCell ref="A38:A45"/>
    <mergeCell ref="C38:C45"/>
    <mergeCell ref="A69:B69"/>
  </mergeCell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2:AB28"/>
  <sheetViews>
    <sheetView tabSelected="1" zoomScale="77" zoomScaleNormal="77" workbookViewId="0">
      <selection activeCell="T8" sqref="T8"/>
    </sheetView>
  </sheetViews>
  <sheetFormatPr baseColWidth="10" defaultColWidth="5.42578125" defaultRowHeight="21" customHeight="1" x14ac:dyDescent="0.25"/>
  <cols>
    <col min="1" max="1" width="25.5703125" style="14" customWidth="1"/>
    <col min="2" max="2" width="24.140625" style="22" customWidth="1"/>
    <col min="3" max="9" width="8.28515625" style="3" customWidth="1"/>
    <col min="10" max="10" width="12.28515625" style="23" customWidth="1"/>
    <col min="11" max="11" width="10.28515625" style="23" customWidth="1"/>
    <col min="12" max="16384" width="5.42578125" style="14"/>
  </cols>
  <sheetData>
    <row r="2" spans="2:28" ht="21" customHeight="1" x14ac:dyDescent="0.25">
      <c r="B2" s="418" t="s">
        <v>1295</v>
      </c>
      <c r="C2" s="418"/>
      <c r="D2" s="418"/>
      <c r="E2" s="418"/>
      <c r="F2" s="418"/>
      <c r="G2" s="418"/>
      <c r="H2" s="418"/>
      <c r="I2" s="418"/>
      <c r="J2" s="418"/>
    </row>
    <row r="3" spans="2:28" ht="21" customHeight="1" thickBot="1" x14ac:dyDescent="0.3"/>
    <row r="4" spans="2:28" s="13" customFormat="1" ht="31.5" customHeight="1" thickBot="1" x14ac:dyDescent="0.3">
      <c r="B4" s="24" t="s">
        <v>12</v>
      </c>
      <c r="C4" s="68" t="s">
        <v>248</v>
      </c>
      <c r="D4" s="68" t="s">
        <v>249</v>
      </c>
      <c r="E4" s="68" t="s">
        <v>250</v>
      </c>
      <c r="F4" s="68" t="s">
        <v>251</v>
      </c>
      <c r="G4" s="68" t="s">
        <v>252</v>
      </c>
      <c r="H4" s="68" t="s">
        <v>382</v>
      </c>
      <c r="I4" s="68" t="s">
        <v>382</v>
      </c>
      <c r="J4" s="25" t="s">
        <v>11</v>
      </c>
      <c r="K4" s="9"/>
    </row>
    <row r="5" spans="2:28" ht="21" customHeight="1" thickBot="1" x14ac:dyDescent="0.3">
      <c r="B5" s="2" t="s">
        <v>27</v>
      </c>
      <c r="C5" s="26">
        <v>31</v>
      </c>
      <c r="D5" s="26">
        <v>30</v>
      </c>
      <c r="E5" s="17">
        <v>31</v>
      </c>
      <c r="F5" s="26">
        <v>40</v>
      </c>
      <c r="G5" s="18">
        <v>36</v>
      </c>
      <c r="H5" s="18">
        <v>28</v>
      </c>
      <c r="I5" s="18">
        <v>36</v>
      </c>
      <c r="J5" s="15">
        <f t="shared" ref="J5:J21" si="0">SUM(C5:I5)</f>
        <v>232</v>
      </c>
      <c r="K5" s="4"/>
      <c r="L5" s="634"/>
      <c r="M5" s="634"/>
      <c r="N5" s="634"/>
      <c r="O5" s="634"/>
      <c r="P5" s="634"/>
      <c r="Q5" s="634"/>
      <c r="R5" s="634"/>
      <c r="S5" s="634"/>
      <c r="T5" s="634"/>
      <c r="U5" s="634"/>
      <c r="V5" s="634"/>
      <c r="W5" s="634"/>
      <c r="X5" s="634"/>
      <c r="Y5" s="634"/>
      <c r="Z5" s="634"/>
      <c r="AA5" s="634"/>
      <c r="AB5" s="634"/>
    </row>
    <row r="6" spans="2:28" ht="21" customHeight="1" x14ac:dyDescent="0.25">
      <c r="B6" s="40" t="s">
        <v>24</v>
      </c>
      <c r="C6" s="41">
        <f>+C5-C22</f>
        <v>11</v>
      </c>
      <c r="D6" s="41">
        <f>+D5-D22</f>
        <v>13</v>
      </c>
      <c r="E6" s="42">
        <f>+E5-E22</f>
        <v>7</v>
      </c>
      <c r="F6" s="41">
        <f>+F5-F22</f>
        <v>19</v>
      </c>
      <c r="G6" s="43">
        <f>+G5-G22</f>
        <v>19</v>
      </c>
      <c r="H6" s="43">
        <f>+H5-H22</f>
        <v>20</v>
      </c>
      <c r="I6" s="43">
        <f>+I5-I22</f>
        <v>20</v>
      </c>
      <c r="J6" s="44">
        <f t="shared" si="0"/>
        <v>109</v>
      </c>
      <c r="K6" s="4"/>
      <c r="L6" s="635"/>
      <c r="M6" s="635"/>
      <c r="N6" s="636"/>
      <c r="O6" s="636"/>
      <c r="P6" s="635"/>
      <c r="Q6" s="635"/>
      <c r="R6" s="635"/>
      <c r="S6" s="635"/>
      <c r="T6" s="635"/>
      <c r="U6" s="635"/>
      <c r="V6" s="635"/>
      <c r="W6" s="635"/>
      <c r="X6" s="635"/>
      <c r="Y6" s="635"/>
      <c r="Z6" s="634"/>
      <c r="AA6" s="634"/>
      <c r="AB6" s="634"/>
    </row>
    <row r="7" spans="2:28" ht="21" customHeight="1" x14ac:dyDescent="0.25">
      <c r="B7" s="137" t="s">
        <v>15</v>
      </c>
      <c r="C7" s="141">
        <v>11</v>
      </c>
      <c r="D7" s="141">
        <v>5</v>
      </c>
      <c r="E7" s="141">
        <v>7</v>
      </c>
      <c r="F7" s="141">
        <v>8</v>
      </c>
      <c r="G7" s="141">
        <v>11</v>
      </c>
      <c r="H7" s="141">
        <v>4</v>
      </c>
      <c r="I7" s="141">
        <v>5</v>
      </c>
      <c r="J7" s="140">
        <f t="shared" si="0"/>
        <v>51</v>
      </c>
      <c r="K7" s="4"/>
      <c r="L7" s="634"/>
      <c r="M7" s="634"/>
      <c r="N7" s="634"/>
      <c r="O7" s="634"/>
      <c r="P7" s="634"/>
      <c r="Q7" s="634"/>
      <c r="R7" s="634"/>
      <c r="S7" s="634"/>
      <c r="T7" s="634"/>
      <c r="U7" s="634"/>
      <c r="V7" s="634"/>
      <c r="W7" s="634"/>
      <c r="X7" s="634"/>
      <c r="Y7" s="634"/>
      <c r="Z7" s="634"/>
      <c r="AA7" s="634"/>
      <c r="AB7" s="634"/>
    </row>
    <row r="8" spans="2:28" ht="21" customHeight="1" x14ac:dyDescent="0.25">
      <c r="B8" s="137" t="s">
        <v>16</v>
      </c>
      <c r="C8" s="47">
        <v>5</v>
      </c>
      <c r="D8" s="47">
        <v>3</v>
      </c>
      <c r="E8" s="47">
        <v>6</v>
      </c>
      <c r="F8" s="47">
        <v>6</v>
      </c>
      <c r="G8" s="47">
        <v>5</v>
      </c>
      <c r="H8" s="47">
        <v>2</v>
      </c>
      <c r="I8" s="47">
        <v>4</v>
      </c>
      <c r="J8" s="140">
        <f t="shared" si="0"/>
        <v>31</v>
      </c>
      <c r="K8" s="4"/>
    </row>
    <row r="9" spans="2:28" ht="21" customHeight="1" x14ac:dyDescent="0.25">
      <c r="B9" s="137" t="s">
        <v>17</v>
      </c>
      <c r="C9" s="141">
        <v>4</v>
      </c>
      <c r="D9" s="141">
        <v>3</v>
      </c>
      <c r="E9" s="141">
        <v>3</v>
      </c>
      <c r="F9" s="141">
        <v>3</v>
      </c>
      <c r="G9" s="141">
        <v>1</v>
      </c>
      <c r="H9" s="141">
        <v>1</v>
      </c>
      <c r="I9" s="141">
        <v>1</v>
      </c>
      <c r="J9" s="140">
        <f t="shared" si="0"/>
        <v>16</v>
      </c>
      <c r="K9" s="4"/>
    </row>
    <row r="10" spans="2:28" ht="21" customHeight="1" x14ac:dyDescent="0.25">
      <c r="B10" s="137" t="s">
        <v>18</v>
      </c>
      <c r="C10" s="141">
        <v>0</v>
      </c>
      <c r="D10" s="141">
        <v>3</v>
      </c>
      <c r="E10" s="141">
        <v>5</v>
      </c>
      <c r="F10" s="141">
        <v>2</v>
      </c>
      <c r="G10" s="141">
        <v>0</v>
      </c>
      <c r="H10" s="141">
        <v>1</v>
      </c>
      <c r="I10" s="141">
        <v>1</v>
      </c>
      <c r="J10" s="140">
        <f t="shared" si="0"/>
        <v>12</v>
      </c>
      <c r="K10" s="4"/>
    </row>
    <row r="11" spans="2:28" ht="21" customHeight="1" x14ac:dyDescent="0.25">
      <c r="B11" s="137" t="s">
        <v>19</v>
      </c>
      <c r="C11" s="141">
        <v>0</v>
      </c>
      <c r="D11" s="141">
        <v>3</v>
      </c>
      <c r="E11" s="141">
        <v>1</v>
      </c>
      <c r="F11" s="141">
        <v>2</v>
      </c>
      <c r="G11" s="141">
        <v>0</v>
      </c>
      <c r="H11" s="141">
        <v>0</v>
      </c>
      <c r="I11" s="141">
        <v>2</v>
      </c>
      <c r="J11" s="140">
        <f t="shared" si="0"/>
        <v>8</v>
      </c>
      <c r="K11" s="4"/>
    </row>
    <row r="12" spans="2:28" ht="21" customHeight="1" x14ac:dyDescent="0.25">
      <c r="B12" s="138" t="s">
        <v>20</v>
      </c>
      <c r="C12" s="141">
        <v>0</v>
      </c>
      <c r="D12" s="141">
        <v>0</v>
      </c>
      <c r="E12" s="141">
        <v>2</v>
      </c>
      <c r="F12" s="141">
        <v>0</v>
      </c>
      <c r="G12" s="141">
        <v>0</v>
      </c>
      <c r="H12" s="141">
        <v>0</v>
      </c>
      <c r="I12" s="141">
        <v>0</v>
      </c>
      <c r="J12" s="140">
        <f t="shared" si="0"/>
        <v>2</v>
      </c>
      <c r="K12" s="4"/>
    </row>
    <row r="13" spans="2:28" ht="21" customHeight="1" x14ac:dyDescent="0.25">
      <c r="B13" s="138" t="s">
        <v>21</v>
      </c>
      <c r="C13" s="141">
        <v>0</v>
      </c>
      <c r="D13" s="141">
        <v>0</v>
      </c>
      <c r="E13" s="141">
        <v>0</v>
      </c>
      <c r="F13" s="141">
        <v>0</v>
      </c>
      <c r="G13" s="141">
        <v>0</v>
      </c>
      <c r="H13" s="141">
        <v>0</v>
      </c>
      <c r="I13" s="141">
        <v>2</v>
      </c>
      <c r="J13" s="140">
        <f t="shared" si="0"/>
        <v>2</v>
      </c>
      <c r="K13" s="4"/>
    </row>
    <row r="14" spans="2:28" ht="21" customHeight="1" x14ac:dyDescent="0.25">
      <c r="B14" s="137" t="s">
        <v>22</v>
      </c>
      <c r="C14" s="141">
        <v>0</v>
      </c>
      <c r="D14" s="48">
        <v>0</v>
      </c>
      <c r="E14" s="141">
        <v>0</v>
      </c>
      <c r="F14" s="141">
        <v>0</v>
      </c>
      <c r="G14" s="141">
        <v>0</v>
      </c>
      <c r="H14" s="141">
        <v>0</v>
      </c>
      <c r="I14" s="141">
        <v>1</v>
      </c>
      <c r="J14" s="140">
        <f t="shared" si="0"/>
        <v>1</v>
      </c>
      <c r="K14" s="4"/>
    </row>
    <row r="15" spans="2:28" ht="21" customHeight="1" x14ac:dyDescent="0.25">
      <c r="B15" s="137" t="s">
        <v>23</v>
      </c>
      <c r="C15" s="48">
        <v>0</v>
      </c>
      <c r="D15" s="48">
        <v>0</v>
      </c>
      <c r="E15" s="48">
        <v>0</v>
      </c>
      <c r="F15" s="48">
        <v>0</v>
      </c>
      <c r="G15" s="47">
        <v>0</v>
      </c>
      <c r="H15" s="47">
        <v>0</v>
      </c>
      <c r="I15" s="47">
        <v>0</v>
      </c>
      <c r="J15" s="140">
        <f t="shared" si="0"/>
        <v>0</v>
      </c>
      <c r="K15" s="4"/>
    </row>
    <row r="16" spans="2:28" ht="21" customHeight="1" x14ac:dyDescent="0.25">
      <c r="B16" s="137" t="s">
        <v>26</v>
      </c>
      <c r="C16" s="48">
        <v>0</v>
      </c>
      <c r="D16" s="48">
        <v>0</v>
      </c>
      <c r="E16" s="48">
        <v>0</v>
      </c>
      <c r="F16" s="48">
        <v>0</v>
      </c>
      <c r="G16" s="48">
        <v>0</v>
      </c>
      <c r="H16" s="48">
        <v>0</v>
      </c>
      <c r="I16" s="48">
        <v>0</v>
      </c>
      <c r="J16" s="140">
        <f t="shared" si="0"/>
        <v>0</v>
      </c>
      <c r="K16" s="4"/>
    </row>
    <row r="17" spans="2:11" ht="21" customHeight="1" x14ac:dyDescent="0.25">
      <c r="B17" s="139" t="s">
        <v>25</v>
      </c>
      <c r="C17" s="48">
        <v>0</v>
      </c>
      <c r="D17" s="48">
        <v>0</v>
      </c>
      <c r="E17" s="48">
        <v>0</v>
      </c>
      <c r="F17" s="48">
        <v>0</v>
      </c>
      <c r="G17" s="48">
        <v>0</v>
      </c>
      <c r="H17" s="48">
        <v>0</v>
      </c>
      <c r="I17" s="48">
        <v>0</v>
      </c>
      <c r="J17" s="140">
        <f t="shared" si="0"/>
        <v>0</v>
      </c>
      <c r="K17" s="4"/>
    </row>
    <row r="18" spans="2:11" ht="21" customHeight="1" x14ac:dyDescent="0.25">
      <c r="B18" s="137" t="s">
        <v>119</v>
      </c>
      <c r="C18" s="48">
        <v>0</v>
      </c>
      <c r="D18" s="48">
        <v>0</v>
      </c>
      <c r="E18" s="48">
        <v>0</v>
      </c>
      <c r="F18" s="48">
        <v>0</v>
      </c>
      <c r="G18" s="47">
        <v>0</v>
      </c>
      <c r="H18" s="47">
        <v>0</v>
      </c>
      <c r="I18" s="47">
        <v>0</v>
      </c>
      <c r="J18" s="140">
        <f t="shared" si="0"/>
        <v>0</v>
      </c>
      <c r="K18" s="4"/>
    </row>
    <row r="19" spans="2:11" ht="21" customHeight="1" x14ac:dyDescent="0.25">
      <c r="B19" s="137" t="s">
        <v>181</v>
      </c>
      <c r="C19" s="48">
        <v>0</v>
      </c>
      <c r="D19" s="48">
        <v>0</v>
      </c>
      <c r="E19" s="48">
        <v>0</v>
      </c>
      <c r="F19" s="48">
        <v>0</v>
      </c>
      <c r="G19" s="48">
        <v>0</v>
      </c>
      <c r="H19" s="48">
        <v>0</v>
      </c>
      <c r="I19" s="48">
        <v>0</v>
      </c>
      <c r="J19" s="140">
        <f t="shared" si="0"/>
        <v>0</v>
      </c>
      <c r="K19" s="4"/>
    </row>
    <row r="20" spans="2:11" ht="21" customHeight="1" x14ac:dyDescent="0.25">
      <c r="B20" s="139" t="s">
        <v>254</v>
      </c>
      <c r="C20" s="48">
        <v>0</v>
      </c>
      <c r="D20" s="48">
        <v>0</v>
      </c>
      <c r="E20" s="48">
        <v>0</v>
      </c>
      <c r="F20" s="48">
        <v>0</v>
      </c>
      <c r="G20" s="48">
        <v>0</v>
      </c>
      <c r="H20" s="48">
        <v>0</v>
      </c>
      <c r="I20" s="48">
        <v>0</v>
      </c>
      <c r="J20" s="140">
        <f t="shared" si="0"/>
        <v>0</v>
      </c>
      <c r="K20" s="4"/>
    </row>
    <row r="21" spans="2:11" ht="21" customHeight="1" thickBot="1" x14ac:dyDescent="0.3">
      <c r="B21" s="139" t="s">
        <v>255</v>
      </c>
      <c r="C21" s="48">
        <v>0</v>
      </c>
      <c r="D21" s="48">
        <v>0</v>
      </c>
      <c r="E21" s="48">
        <v>0</v>
      </c>
      <c r="F21" s="48">
        <v>0</v>
      </c>
      <c r="G21" s="48">
        <v>0</v>
      </c>
      <c r="H21" s="48">
        <v>0</v>
      </c>
      <c r="I21" s="48">
        <v>0</v>
      </c>
      <c r="J21" s="140">
        <f t="shared" si="0"/>
        <v>0</v>
      </c>
      <c r="K21" s="4"/>
    </row>
    <row r="22" spans="2:11" ht="46.5" customHeight="1" thickBot="1" x14ac:dyDescent="0.3">
      <c r="B22" s="2" t="s">
        <v>78</v>
      </c>
      <c r="C22" s="15">
        <f>SUM(C7:C21)</f>
        <v>20</v>
      </c>
      <c r="D22" s="15">
        <f>SUM(D7:D21)</f>
        <v>17</v>
      </c>
      <c r="E22" s="15">
        <f>SUM(E7:E21)</f>
        <v>24</v>
      </c>
      <c r="F22" s="15">
        <f>SUM(F7:F21)</f>
        <v>21</v>
      </c>
      <c r="G22" s="15">
        <f>SUM(G7:G21)</f>
        <v>17</v>
      </c>
      <c r="H22" s="15">
        <f>SUM(H7:H21)</f>
        <v>8</v>
      </c>
      <c r="I22" s="15">
        <f>SUM(I7:I21)</f>
        <v>16</v>
      </c>
      <c r="J22" s="15">
        <f>SUM(J7:J21)</f>
        <v>123</v>
      </c>
      <c r="K22" s="4"/>
    </row>
    <row r="23" spans="2:11" ht="36.75" customHeight="1" thickBot="1" x14ac:dyDescent="0.3">
      <c r="B23" s="4"/>
      <c r="J23" s="14"/>
      <c r="K23" s="14"/>
    </row>
    <row r="24" spans="2:11" ht="34.5" customHeight="1" thickBot="1" x14ac:dyDescent="0.3">
      <c r="B24" s="45" t="s">
        <v>109</v>
      </c>
      <c r="C24" s="46">
        <f>+C9+C10+C11+C12+C13+C14+C15+C16+C17+C18+C19+C20+C21</f>
        <v>4</v>
      </c>
      <c r="D24" s="46">
        <f t="shared" ref="D24:J24" si="1">+D9+D10+D11+D12+D13+D14+D15+D16+D17+D18+D19+D20+D21</f>
        <v>9</v>
      </c>
      <c r="E24" s="46">
        <f t="shared" si="1"/>
        <v>11</v>
      </c>
      <c r="F24" s="46">
        <f t="shared" si="1"/>
        <v>7</v>
      </c>
      <c r="G24" s="46">
        <f t="shared" si="1"/>
        <v>1</v>
      </c>
      <c r="H24" s="46">
        <f t="shared" si="1"/>
        <v>2</v>
      </c>
      <c r="I24" s="46">
        <f t="shared" si="1"/>
        <v>7</v>
      </c>
      <c r="J24" s="46">
        <f t="shared" si="1"/>
        <v>41</v>
      </c>
      <c r="K24" s="3"/>
    </row>
    <row r="25" spans="2:11" ht="21" customHeight="1" thickBot="1" x14ac:dyDescent="0.3">
      <c r="B25" s="38" t="s">
        <v>10</v>
      </c>
      <c r="C25" s="39">
        <f>C24*100/C5</f>
        <v>12.903225806451612</v>
      </c>
      <c r="D25" s="39">
        <f>D24*100/D5</f>
        <v>30</v>
      </c>
      <c r="E25" s="39">
        <f>E24*100/E5</f>
        <v>35.483870967741936</v>
      </c>
      <c r="F25" s="39">
        <f>F24*100/F5</f>
        <v>17.5</v>
      </c>
      <c r="G25" s="39">
        <f>G24*100/G5</f>
        <v>2.7777777777777777</v>
      </c>
      <c r="H25" s="39">
        <f>H24*100/H5</f>
        <v>7.1428571428571432</v>
      </c>
      <c r="I25" s="39">
        <f>I24*100/I5</f>
        <v>19.444444444444443</v>
      </c>
      <c r="J25" s="39">
        <f>J24*100/J5</f>
        <v>17.672413793103448</v>
      </c>
      <c r="K25" s="16"/>
    </row>
    <row r="26" spans="2:11" ht="21" customHeight="1" x14ac:dyDescent="0.25">
      <c r="B26" s="4"/>
      <c r="J26" s="3"/>
      <c r="K26" s="3"/>
    </row>
    <row r="27" spans="2:11" ht="21" customHeight="1" x14ac:dyDescent="0.25">
      <c r="B27" s="4"/>
      <c r="J27" s="14"/>
      <c r="K27" s="14"/>
    </row>
    <row r="28" spans="2:11" ht="21" customHeight="1" x14ac:dyDescent="0.25">
      <c r="B28" s="4"/>
      <c r="J28" s="14"/>
      <c r="K28" s="14"/>
    </row>
  </sheetData>
  <sheetProtection selectLockedCells="1" selectUnlockedCells="1"/>
  <mergeCells count="1">
    <mergeCell ref="B2:J2"/>
  </mergeCells>
  <phoneticPr fontId="7" type="noConversion"/>
  <pageMargins left="0.25" right="0.25" top="0.75" bottom="0.75" header="0.3" footer="0.3"/>
  <pageSetup paperSize="5" orientation="landscape" horizontalDpi="4294967293" verticalDpi="4294967293" r:id="rId1"/>
  <ignoredErrors>
    <ignoredError sqref="J7:J8" formulaRange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2:D7"/>
  <sheetViews>
    <sheetView workbookViewId="0">
      <selection activeCell="C17" sqref="C17"/>
    </sheetView>
  </sheetViews>
  <sheetFormatPr baseColWidth="10" defaultRowHeight="15" x14ac:dyDescent="0.25"/>
  <cols>
    <col min="1" max="1" width="19" customWidth="1"/>
    <col min="2" max="2" width="6.5703125" style="60" customWidth="1"/>
    <col min="3" max="3" width="38.140625" style="90" bestFit="1" customWidth="1"/>
    <col min="4" max="4" width="11.42578125" style="92"/>
  </cols>
  <sheetData>
    <row r="2" spans="2:4" x14ac:dyDescent="0.25">
      <c r="C2" s="313" t="s">
        <v>300</v>
      </c>
      <c r="D2" s="313"/>
    </row>
    <row r="4" spans="2:4" x14ac:dyDescent="0.25">
      <c r="B4" s="100">
        <v>1</v>
      </c>
      <c r="C4" s="106" t="s">
        <v>203</v>
      </c>
      <c r="D4" s="107" t="s">
        <v>248</v>
      </c>
    </row>
    <row r="5" spans="2:4" x14ac:dyDescent="0.25">
      <c r="B5" s="100">
        <v>2</v>
      </c>
      <c r="C5" s="108" t="s">
        <v>225</v>
      </c>
      <c r="D5" s="109" t="s">
        <v>252</v>
      </c>
    </row>
    <row r="6" spans="2:4" x14ac:dyDescent="0.25">
      <c r="B6" s="100">
        <v>3</v>
      </c>
      <c r="C6" s="98" t="s">
        <v>298</v>
      </c>
      <c r="D6" s="99" t="s">
        <v>250</v>
      </c>
    </row>
    <row r="7" spans="2:4" x14ac:dyDescent="0.25">
      <c r="B7" s="100">
        <v>4</v>
      </c>
      <c r="C7" s="98" t="s">
        <v>299</v>
      </c>
      <c r="D7" s="99" t="s">
        <v>251</v>
      </c>
    </row>
  </sheetData>
  <mergeCells count="1">
    <mergeCell ref="C2:D2"/>
  </mergeCells>
  <pageMargins left="0.7" right="0.7" top="0.75" bottom="0.75" header="0.3" footer="0.3"/>
  <pageSetup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CW321"/>
  <sheetViews>
    <sheetView topLeftCell="BK302" zoomScale="84" zoomScaleNormal="84" workbookViewId="0">
      <selection activeCell="CW278" sqref="CW278:CW292"/>
    </sheetView>
  </sheetViews>
  <sheetFormatPr baseColWidth="10" defaultRowHeight="15" x14ac:dyDescent="0.25"/>
  <cols>
    <col min="1" max="1" width="55.42578125" style="625" customWidth="1"/>
    <col min="2" max="2" width="7.5703125" style="625" hidden="1" customWidth="1"/>
    <col min="3" max="14" width="4" style="625" hidden="1" customWidth="1"/>
    <col min="15" max="16" width="4" style="625" customWidth="1"/>
    <col min="17" max="18" width="4" style="626" customWidth="1"/>
    <col min="19" max="24" width="4" style="625" customWidth="1"/>
    <col min="25" max="25" width="4" style="644" customWidth="1"/>
    <col min="26" max="30" width="4" style="625" customWidth="1"/>
    <col min="31" max="31" width="4" style="633" customWidth="1"/>
    <col min="32" max="38" width="4" style="625" customWidth="1"/>
    <col min="39" max="39" width="8.28515625" style="625" customWidth="1"/>
    <col min="40" max="40" width="10.42578125" style="625" customWidth="1"/>
    <col min="41" max="43" width="4" style="625" customWidth="1"/>
    <col min="44" max="44" width="6.7109375" style="625" customWidth="1"/>
    <col min="45" max="45" width="7" style="625" customWidth="1"/>
    <col min="46" max="52" width="4" style="625" customWidth="1"/>
    <col min="53" max="53" width="4" style="651" customWidth="1"/>
    <col min="54" max="62" width="3.7109375" style="625" customWidth="1"/>
    <col min="63" max="63" width="3.7109375" style="624" customWidth="1"/>
    <col min="64" max="88" width="3.7109375" customWidth="1"/>
    <col min="89" max="89" width="3.7109375" style="383" customWidth="1"/>
    <col min="90" max="98" width="3.7109375" customWidth="1"/>
    <col min="99" max="99" width="7.28515625" customWidth="1"/>
  </cols>
  <sheetData>
    <row r="1" spans="1:63" x14ac:dyDescent="0.25">
      <c r="A1" s="349" t="s">
        <v>79</v>
      </c>
      <c r="B1" s="273" t="e" vm="1">
        <v>#VALUE!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 s="637"/>
      <c r="Z1"/>
      <c r="AA1"/>
      <c r="AB1"/>
      <c r="AC1"/>
      <c r="AD1"/>
      <c r="AE1" s="133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 s="645"/>
      <c r="BB1"/>
      <c r="BC1"/>
      <c r="BD1"/>
      <c r="BE1"/>
      <c r="BF1"/>
      <c r="BG1"/>
      <c r="BH1"/>
      <c r="BI1"/>
      <c r="BJ1"/>
      <c r="BK1"/>
    </row>
    <row r="2" spans="1:63" x14ac:dyDescent="0.25">
      <c r="A2" s="349" t="s">
        <v>80</v>
      </c>
      <c r="B2" s="273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 s="637"/>
      <c r="Z2"/>
      <c r="AA2"/>
      <c r="AB2"/>
      <c r="AC2"/>
      <c r="AD2"/>
      <c r="AE2" s="133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 s="645"/>
      <c r="BB2"/>
      <c r="BC2"/>
      <c r="BD2"/>
      <c r="BE2"/>
      <c r="BF2"/>
      <c r="BG2"/>
      <c r="BH2"/>
      <c r="BI2"/>
      <c r="BJ2"/>
      <c r="BK2"/>
    </row>
    <row r="3" spans="1:63" x14ac:dyDescent="0.25">
      <c r="A3" s="349" t="s">
        <v>81</v>
      </c>
      <c r="B3" s="27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 s="637"/>
      <c r="Z3"/>
      <c r="AA3"/>
      <c r="AB3"/>
      <c r="AC3"/>
      <c r="AD3"/>
      <c r="AE3" s="13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 s="645"/>
      <c r="BB3"/>
      <c r="BC3"/>
      <c r="BD3"/>
      <c r="BE3"/>
      <c r="BF3"/>
      <c r="BG3"/>
      <c r="BH3"/>
      <c r="BI3"/>
      <c r="BJ3"/>
      <c r="BK3"/>
    </row>
    <row r="4" spans="1:63" x14ac:dyDescent="0.25">
      <c r="A4" s="349" t="s">
        <v>82</v>
      </c>
      <c r="B4" s="273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 s="637"/>
      <c r="Z4"/>
      <c r="AA4"/>
      <c r="AB4"/>
      <c r="AC4"/>
      <c r="AD4"/>
      <c r="AE4" s="133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 s="645"/>
      <c r="BB4"/>
      <c r="BC4"/>
      <c r="BD4"/>
      <c r="BE4"/>
      <c r="BF4"/>
      <c r="BG4"/>
      <c r="BH4"/>
      <c r="BI4"/>
      <c r="BJ4"/>
      <c r="BK4"/>
    </row>
    <row r="5" spans="1:63" ht="15.75" thickBot="1" x14ac:dyDescent="0.3">
      <c r="A5" s="349" t="s">
        <v>427</v>
      </c>
      <c r="B5" s="273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 s="637"/>
      <c r="Z5"/>
      <c r="AA5"/>
      <c r="AB5"/>
      <c r="AC5"/>
      <c r="AD5"/>
      <c r="AE5" s="133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 s="645"/>
      <c r="BB5"/>
      <c r="BC5"/>
      <c r="BD5"/>
      <c r="BE5"/>
      <c r="BF5"/>
      <c r="BG5"/>
      <c r="BH5"/>
      <c r="BI5"/>
      <c r="BJ5"/>
      <c r="BK5"/>
    </row>
    <row r="6" spans="1:63" ht="15.75" thickBot="1" x14ac:dyDescent="0.3">
      <c r="A6" s="350" t="s">
        <v>84</v>
      </c>
      <c r="B6" s="63" t="s">
        <v>85</v>
      </c>
      <c r="C6" s="350" t="s">
        <v>86</v>
      </c>
      <c r="D6" s="63" t="s">
        <v>87</v>
      </c>
      <c r="E6" s="350" t="s">
        <v>88</v>
      </c>
      <c r="F6" s="63" t="s">
        <v>188</v>
      </c>
      <c r="G6" s="350" t="s">
        <v>89</v>
      </c>
      <c r="H6" s="63" t="s">
        <v>135</v>
      </c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 s="637"/>
      <c r="Z6"/>
      <c r="AA6"/>
      <c r="AB6"/>
      <c r="AC6"/>
      <c r="AD6"/>
      <c r="AE6" s="133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 s="645"/>
      <c r="BB6"/>
      <c r="BC6"/>
      <c r="BD6"/>
      <c r="BE6"/>
      <c r="BF6"/>
      <c r="BG6"/>
      <c r="BH6"/>
      <c r="BI6"/>
      <c r="BJ6"/>
      <c r="BK6"/>
    </row>
    <row r="7" spans="1:63" ht="15.75" thickBot="1" x14ac:dyDescent="0.3">
      <c r="A7" s="352" t="s">
        <v>41</v>
      </c>
      <c r="B7" s="352" t="s">
        <v>37</v>
      </c>
      <c r="C7" s="271" t="s">
        <v>50</v>
      </c>
      <c r="D7" s="271" t="s">
        <v>189</v>
      </c>
      <c r="E7" s="271" t="s">
        <v>190</v>
      </c>
      <c r="F7" s="271" t="s">
        <v>51</v>
      </c>
      <c r="G7" s="271" t="s">
        <v>191</v>
      </c>
      <c r="H7" s="271" t="s">
        <v>52</v>
      </c>
      <c r="I7" s="271" t="s">
        <v>53</v>
      </c>
      <c r="J7" s="271" t="s">
        <v>313</v>
      </c>
      <c r="K7" s="271" t="s">
        <v>54</v>
      </c>
      <c r="L7" s="271" t="s">
        <v>55</v>
      </c>
      <c r="M7" s="271" t="s">
        <v>56</v>
      </c>
      <c r="N7" s="271" t="s">
        <v>57</v>
      </c>
      <c r="O7" s="271" t="s">
        <v>398</v>
      </c>
      <c r="P7" s="271" t="s">
        <v>399</v>
      </c>
      <c r="Q7" s="271" t="s">
        <v>400</v>
      </c>
      <c r="R7" s="271" t="s">
        <v>401</v>
      </c>
      <c r="S7" s="271" t="s">
        <v>402</v>
      </c>
      <c r="T7" s="271" t="s">
        <v>1042</v>
      </c>
      <c r="U7" s="271" t="s">
        <v>1043</v>
      </c>
      <c r="V7" s="271" t="s">
        <v>1044</v>
      </c>
      <c r="W7" s="271" t="s">
        <v>1045</v>
      </c>
      <c r="X7" s="352" t="s">
        <v>403</v>
      </c>
      <c r="Y7" s="638" t="s">
        <v>404</v>
      </c>
      <c r="Z7" s="271" t="s">
        <v>405</v>
      </c>
      <c r="AA7" s="271" t="s">
        <v>406</v>
      </c>
      <c r="AB7" s="271" t="s">
        <v>407</v>
      </c>
      <c r="AC7" s="271" t="s">
        <v>127</v>
      </c>
      <c r="AD7" s="352" t="s">
        <v>37</v>
      </c>
      <c r="AE7" s="627" t="s">
        <v>154</v>
      </c>
      <c r="AF7" s="352" t="s">
        <v>155</v>
      </c>
      <c r="AG7" s="352" t="s">
        <v>156</v>
      </c>
      <c r="AH7" s="352" t="s">
        <v>157</v>
      </c>
      <c r="AI7" s="354" t="s">
        <v>158</v>
      </c>
      <c r="AJ7" s="355"/>
      <c r="AK7" s="354" t="s">
        <v>159</v>
      </c>
      <c r="AL7" s="355"/>
      <c r="AM7" s="352" t="s">
        <v>107</v>
      </c>
      <c r="AN7" s="352" t="s">
        <v>160</v>
      </c>
      <c r="AO7"/>
      <c r="AP7"/>
      <c r="AQ7"/>
      <c r="AR7"/>
      <c r="AS7"/>
      <c r="AT7"/>
      <c r="AU7"/>
      <c r="AV7"/>
      <c r="AW7"/>
      <c r="AX7"/>
      <c r="AY7"/>
      <c r="AZ7"/>
      <c r="BA7" s="645"/>
      <c r="BB7"/>
      <c r="BC7"/>
      <c r="BD7"/>
      <c r="BE7"/>
      <c r="BF7"/>
      <c r="BG7"/>
      <c r="BH7"/>
      <c r="BI7"/>
      <c r="BJ7"/>
      <c r="BK7"/>
    </row>
    <row r="8" spans="1:63" ht="15.75" thickBot="1" x14ac:dyDescent="0.3">
      <c r="A8" s="353"/>
      <c r="B8" s="353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272"/>
      <c r="Q8" s="272"/>
      <c r="R8" s="272"/>
      <c r="S8" s="272"/>
      <c r="T8" s="272"/>
      <c r="U8" s="272"/>
      <c r="V8" s="272"/>
      <c r="W8" s="272"/>
      <c r="X8" s="353"/>
      <c r="Y8" s="639"/>
      <c r="Z8" s="272"/>
      <c r="AA8" s="272"/>
      <c r="AB8" s="272"/>
      <c r="AC8" s="272"/>
      <c r="AD8" s="353"/>
      <c r="AE8" s="628"/>
      <c r="AF8" s="353"/>
      <c r="AG8" s="353"/>
      <c r="AH8" s="353"/>
      <c r="AI8" s="351" t="s">
        <v>161</v>
      </c>
      <c r="AJ8" s="351" t="s">
        <v>162</v>
      </c>
      <c r="AK8" s="351" t="s">
        <v>161</v>
      </c>
      <c r="AL8" s="351" t="s">
        <v>162</v>
      </c>
      <c r="AM8" s="353"/>
      <c r="AN8" s="353"/>
      <c r="AO8"/>
      <c r="AP8"/>
      <c r="AQ8"/>
      <c r="AR8">
        <v>0</v>
      </c>
      <c r="AS8">
        <f>COUNTIF($AE$9:$AE$39,"=0")</f>
        <v>11</v>
      </c>
      <c r="AT8"/>
      <c r="AU8"/>
      <c r="AV8"/>
      <c r="AW8"/>
      <c r="AX8"/>
      <c r="AY8"/>
      <c r="AZ8"/>
      <c r="BA8" s="645"/>
      <c r="BB8"/>
      <c r="BC8"/>
      <c r="BD8"/>
      <c r="BE8"/>
      <c r="BF8"/>
      <c r="BG8"/>
      <c r="BH8"/>
      <c r="BI8"/>
      <c r="BJ8"/>
      <c r="BK8"/>
    </row>
    <row r="9" spans="1:63" ht="15.75" thickBot="1" x14ac:dyDescent="0.3">
      <c r="A9" s="64" t="s">
        <v>1046</v>
      </c>
      <c r="B9" s="63">
        <v>1</v>
      </c>
      <c r="C9" s="63"/>
      <c r="D9" s="63" t="s">
        <v>35</v>
      </c>
      <c r="E9" s="63" t="s">
        <v>60</v>
      </c>
      <c r="F9" s="63" t="s">
        <v>45</v>
      </c>
      <c r="G9" s="63" t="s">
        <v>40</v>
      </c>
      <c r="H9" s="63" t="s">
        <v>59</v>
      </c>
      <c r="I9" s="63" t="s">
        <v>39</v>
      </c>
      <c r="J9" s="63" t="s">
        <v>59</v>
      </c>
      <c r="K9" s="63" t="s">
        <v>36</v>
      </c>
      <c r="L9" s="63" t="s">
        <v>72</v>
      </c>
      <c r="M9" s="63" t="s">
        <v>38</v>
      </c>
      <c r="N9" s="63" t="s">
        <v>59</v>
      </c>
      <c r="O9" s="63"/>
      <c r="P9" s="63"/>
      <c r="Q9" s="63"/>
      <c r="R9" s="63"/>
      <c r="S9" s="63"/>
      <c r="T9" s="63"/>
      <c r="U9" s="63"/>
      <c r="V9" s="63"/>
      <c r="W9" s="63"/>
      <c r="X9" s="350"/>
      <c r="Y9" s="640" t="s">
        <v>48</v>
      </c>
      <c r="Z9" s="63" t="s">
        <v>48</v>
      </c>
      <c r="AA9" s="63" t="s">
        <v>47</v>
      </c>
      <c r="AB9" s="63" t="s">
        <v>49</v>
      </c>
      <c r="AC9" s="63" t="s">
        <v>128</v>
      </c>
      <c r="AD9" s="63">
        <v>1</v>
      </c>
      <c r="AE9" s="136">
        <v>2</v>
      </c>
      <c r="AF9" s="63">
        <v>7</v>
      </c>
      <c r="AG9" s="63">
        <v>2</v>
      </c>
      <c r="AH9" s="63">
        <v>4</v>
      </c>
      <c r="AI9" s="63">
        <v>3</v>
      </c>
      <c r="AJ9" s="63"/>
      <c r="AK9" s="63"/>
      <c r="AL9" s="63"/>
      <c r="AM9" s="63" t="s">
        <v>33</v>
      </c>
      <c r="AN9" s="63">
        <v>21</v>
      </c>
      <c r="AO9"/>
      <c r="AP9"/>
      <c r="AQ9"/>
      <c r="AR9">
        <v>1</v>
      </c>
      <c r="AS9">
        <f>COUNTIF($AE$9:$AE$39,"=1")</f>
        <v>11</v>
      </c>
      <c r="AT9"/>
      <c r="AU9"/>
      <c r="AV9"/>
      <c r="AW9"/>
      <c r="AX9"/>
      <c r="AY9"/>
      <c r="AZ9"/>
      <c r="BA9" s="645"/>
      <c r="BB9"/>
      <c r="BC9"/>
      <c r="BD9"/>
      <c r="BE9"/>
      <c r="BF9"/>
      <c r="BG9"/>
      <c r="BH9"/>
      <c r="BI9"/>
      <c r="BJ9"/>
      <c r="BK9"/>
    </row>
    <row r="10" spans="1:63" ht="15.75" thickBot="1" x14ac:dyDescent="0.3">
      <c r="A10" s="64" t="s">
        <v>1047</v>
      </c>
      <c r="B10" s="63">
        <v>2</v>
      </c>
      <c r="C10" s="63"/>
      <c r="D10" s="63" t="s">
        <v>39</v>
      </c>
      <c r="E10" s="63" t="s">
        <v>45</v>
      </c>
      <c r="F10" s="63" t="s">
        <v>35</v>
      </c>
      <c r="G10" s="63" t="s">
        <v>32</v>
      </c>
      <c r="H10" s="63" t="s">
        <v>48</v>
      </c>
      <c r="I10" s="63" t="s">
        <v>65</v>
      </c>
      <c r="J10" s="63" t="s">
        <v>58</v>
      </c>
      <c r="K10" s="63" t="s">
        <v>38</v>
      </c>
      <c r="L10" s="63" t="s">
        <v>66</v>
      </c>
      <c r="M10" s="63" t="s">
        <v>63</v>
      </c>
      <c r="N10" s="63" t="s">
        <v>48</v>
      </c>
      <c r="O10" s="63"/>
      <c r="P10" s="63"/>
      <c r="Q10" s="63"/>
      <c r="R10" s="63"/>
      <c r="S10" s="63"/>
      <c r="T10" s="63"/>
      <c r="U10" s="63"/>
      <c r="V10" s="63"/>
      <c r="W10" s="63"/>
      <c r="X10" s="350"/>
      <c r="Y10" s="640" t="s">
        <v>39</v>
      </c>
      <c r="Z10" s="63" t="s">
        <v>38</v>
      </c>
      <c r="AA10" s="63" t="s">
        <v>63</v>
      </c>
      <c r="AB10" s="63" t="s">
        <v>48</v>
      </c>
      <c r="AC10" s="63" t="s">
        <v>128</v>
      </c>
      <c r="AD10" s="63">
        <v>2</v>
      </c>
      <c r="AE10" s="136">
        <v>0</v>
      </c>
      <c r="AF10" s="63">
        <v>7</v>
      </c>
      <c r="AG10" s="63">
        <v>7</v>
      </c>
      <c r="AH10" s="63">
        <v>1</v>
      </c>
      <c r="AI10" s="63"/>
      <c r="AJ10" s="63"/>
      <c r="AK10" s="63">
        <v>2</v>
      </c>
      <c r="AL10" s="63"/>
      <c r="AM10" s="63" t="s">
        <v>39</v>
      </c>
      <c r="AN10" s="63">
        <v>7</v>
      </c>
      <c r="AO10"/>
      <c r="AP10"/>
      <c r="AQ10"/>
      <c r="AR10">
        <v>2</v>
      </c>
      <c r="AS10">
        <f>COUNTIF($AE$9:$AE$39,"=2")</f>
        <v>5</v>
      </c>
      <c r="AT10"/>
      <c r="AU10"/>
      <c r="AV10"/>
      <c r="AW10"/>
      <c r="AX10"/>
      <c r="AY10"/>
      <c r="AZ10"/>
      <c r="BA10" s="645"/>
      <c r="BB10"/>
      <c r="BC10"/>
      <c r="BD10"/>
      <c r="BE10"/>
      <c r="BF10"/>
      <c r="BG10"/>
      <c r="BH10"/>
      <c r="BI10"/>
      <c r="BJ10"/>
      <c r="BK10"/>
    </row>
    <row r="11" spans="1:63" ht="15.75" thickBot="1" x14ac:dyDescent="0.3">
      <c r="A11" s="64" t="s">
        <v>1048</v>
      </c>
      <c r="B11" s="63">
        <v>3</v>
      </c>
      <c r="C11" s="63"/>
      <c r="D11" s="63" t="s">
        <v>38</v>
      </c>
      <c r="E11" s="63" t="s">
        <v>33</v>
      </c>
      <c r="F11" s="63" t="s">
        <v>61</v>
      </c>
      <c r="G11" s="63" t="s">
        <v>48</v>
      </c>
      <c r="H11" s="63" t="s">
        <v>63</v>
      </c>
      <c r="I11" s="63" t="s">
        <v>67</v>
      </c>
      <c r="J11" s="63" t="s">
        <v>67</v>
      </c>
      <c r="K11" s="63" t="s">
        <v>39</v>
      </c>
      <c r="L11" s="63" t="s">
        <v>48</v>
      </c>
      <c r="M11" s="63" t="s">
        <v>32</v>
      </c>
      <c r="N11" s="63" t="s">
        <v>63</v>
      </c>
      <c r="O11" s="63"/>
      <c r="P11" s="63"/>
      <c r="Q11" s="63"/>
      <c r="R11" s="63"/>
      <c r="S11" s="63"/>
      <c r="T11" s="63"/>
      <c r="U11" s="63"/>
      <c r="V11" s="63"/>
      <c r="W11" s="63"/>
      <c r="X11" s="350"/>
      <c r="Y11" s="640" t="s">
        <v>39</v>
      </c>
      <c r="Z11" s="63" t="s">
        <v>38</v>
      </c>
      <c r="AA11" s="63" t="s">
        <v>64</v>
      </c>
      <c r="AB11" s="63" t="s">
        <v>33</v>
      </c>
      <c r="AC11" s="63" t="s">
        <v>128</v>
      </c>
      <c r="AD11" s="63">
        <v>3</v>
      </c>
      <c r="AE11" s="136">
        <v>0</v>
      </c>
      <c r="AF11" s="63">
        <v>8</v>
      </c>
      <c r="AG11" s="63">
        <v>4</v>
      </c>
      <c r="AH11" s="63">
        <v>3</v>
      </c>
      <c r="AI11" s="63"/>
      <c r="AJ11" s="63"/>
      <c r="AK11" s="63"/>
      <c r="AL11" s="63"/>
      <c r="AM11" s="63" t="s">
        <v>48</v>
      </c>
      <c r="AN11" s="63">
        <v>5</v>
      </c>
      <c r="AO11"/>
      <c r="AP11"/>
      <c r="AQ11"/>
      <c r="AR11">
        <v>3</v>
      </c>
      <c r="AS11">
        <f>COUNTIF($AE$9:$AE$39,"=3")</f>
        <v>4</v>
      </c>
      <c r="AT11"/>
      <c r="AU11"/>
      <c r="AV11"/>
      <c r="AW11"/>
      <c r="AX11"/>
      <c r="AY11"/>
      <c r="AZ11"/>
      <c r="BA11" s="645"/>
      <c r="BB11"/>
      <c r="BC11"/>
      <c r="BD11"/>
      <c r="BE11"/>
      <c r="BF11"/>
      <c r="BG11"/>
      <c r="BH11"/>
      <c r="BI11"/>
      <c r="BJ11"/>
      <c r="BK11"/>
    </row>
    <row r="12" spans="1:63" ht="15.75" thickBot="1" x14ac:dyDescent="0.3">
      <c r="A12" s="64" t="s">
        <v>1049</v>
      </c>
      <c r="B12" s="63">
        <v>4</v>
      </c>
      <c r="C12" s="63"/>
      <c r="D12" s="63" t="s">
        <v>38</v>
      </c>
      <c r="E12" s="63" t="s">
        <v>60</v>
      </c>
      <c r="F12" s="63" t="s">
        <v>63</v>
      </c>
      <c r="G12" s="63" t="s">
        <v>47</v>
      </c>
      <c r="H12" s="63" t="s">
        <v>67</v>
      </c>
      <c r="I12" s="63" t="s">
        <v>47</v>
      </c>
      <c r="J12" s="63" t="s">
        <v>63</v>
      </c>
      <c r="K12" s="63" t="s">
        <v>32</v>
      </c>
      <c r="L12" s="63" t="s">
        <v>38</v>
      </c>
      <c r="M12" s="63" t="s">
        <v>60</v>
      </c>
      <c r="N12" s="63" t="s">
        <v>67</v>
      </c>
      <c r="O12" s="63"/>
      <c r="P12" s="63"/>
      <c r="Q12" s="63"/>
      <c r="R12" s="63"/>
      <c r="S12" s="63"/>
      <c r="T12" s="63"/>
      <c r="U12" s="63"/>
      <c r="V12" s="63"/>
      <c r="W12" s="63"/>
      <c r="X12" s="350"/>
      <c r="Y12" s="640" t="s">
        <v>46</v>
      </c>
      <c r="Z12" s="63" t="s">
        <v>46</v>
      </c>
      <c r="AA12" s="63" t="s">
        <v>47</v>
      </c>
      <c r="AB12" s="63" t="s">
        <v>48</v>
      </c>
      <c r="AC12" s="63" t="s">
        <v>130</v>
      </c>
      <c r="AD12" s="63">
        <v>4</v>
      </c>
      <c r="AE12" s="136">
        <v>0</v>
      </c>
      <c r="AF12" s="63">
        <v>5</v>
      </c>
      <c r="AG12" s="63">
        <v>3</v>
      </c>
      <c r="AH12" s="63">
        <v>7</v>
      </c>
      <c r="AI12" s="63">
        <v>3</v>
      </c>
      <c r="AJ12" s="63"/>
      <c r="AK12" s="63">
        <v>1</v>
      </c>
      <c r="AL12" s="63"/>
      <c r="AM12" s="63" t="s">
        <v>62</v>
      </c>
      <c r="AN12" s="63">
        <v>3</v>
      </c>
      <c r="AO12"/>
      <c r="AP12"/>
      <c r="AQ12"/>
      <c r="AR12">
        <v>4</v>
      </c>
      <c r="AS12">
        <f>COUNTIF($AE$9:$AE$39,"=4")</f>
        <v>0</v>
      </c>
      <c r="AT12"/>
      <c r="AU12"/>
      <c r="AV12"/>
      <c r="AW12"/>
      <c r="AX12"/>
      <c r="AY12"/>
      <c r="AZ12"/>
      <c r="BA12" s="645"/>
      <c r="BB12"/>
      <c r="BC12"/>
      <c r="BD12"/>
      <c r="BE12"/>
      <c r="BF12"/>
      <c r="BG12"/>
      <c r="BH12"/>
      <c r="BI12"/>
      <c r="BJ12"/>
      <c r="BK12"/>
    </row>
    <row r="13" spans="1:63" ht="15.75" thickBot="1" x14ac:dyDescent="0.3">
      <c r="A13" s="64" t="s">
        <v>1050</v>
      </c>
      <c r="B13" s="63">
        <v>5</v>
      </c>
      <c r="C13" s="63"/>
      <c r="D13" s="63" t="s">
        <v>39</v>
      </c>
      <c r="E13" s="63" t="s">
        <v>32</v>
      </c>
      <c r="F13" s="63" t="s">
        <v>36</v>
      </c>
      <c r="G13" s="63" t="s">
        <v>63</v>
      </c>
      <c r="H13" s="63" t="s">
        <v>65</v>
      </c>
      <c r="I13" s="63" t="s">
        <v>64</v>
      </c>
      <c r="J13" s="63" t="s">
        <v>67</v>
      </c>
      <c r="K13" s="63" t="s">
        <v>38</v>
      </c>
      <c r="L13" s="63" t="s">
        <v>28</v>
      </c>
      <c r="M13" s="63" t="s">
        <v>33</v>
      </c>
      <c r="N13" s="63" t="s">
        <v>65</v>
      </c>
      <c r="O13" s="63" t="s">
        <v>63</v>
      </c>
      <c r="P13" s="63" t="s">
        <v>49</v>
      </c>
      <c r="Q13" s="63" t="s">
        <v>62</v>
      </c>
      <c r="R13" s="63" t="s">
        <v>62</v>
      </c>
      <c r="S13" s="63" t="s">
        <v>33</v>
      </c>
      <c r="T13" s="63"/>
      <c r="U13" s="63"/>
      <c r="V13" s="63"/>
      <c r="W13" s="63"/>
      <c r="X13" s="350"/>
      <c r="Y13" s="640"/>
      <c r="Z13" s="63"/>
      <c r="AA13" s="63"/>
      <c r="AB13" s="63"/>
      <c r="AC13" s="63" t="s">
        <v>130</v>
      </c>
      <c r="AD13" s="63">
        <v>5</v>
      </c>
      <c r="AE13" s="136">
        <v>1</v>
      </c>
      <c r="AF13" s="63">
        <v>7</v>
      </c>
      <c r="AG13" s="63">
        <v>6</v>
      </c>
      <c r="AH13" s="63">
        <v>2</v>
      </c>
      <c r="AI13" s="63"/>
      <c r="AJ13" s="63"/>
      <c r="AK13" s="63"/>
      <c r="AL13" s="63"/>
      <c r="AM13" s="63" t="s">
        <v>39</v>
      </c>
      <c r="AN13" s="63">
        <v>9</v>
      </c>
      <c r="AO13"/>
      <c r="AP13"/>
      <c r="AQ13"/>
      <c r="AR13">
        <v>5</v>
      </c>
      <c r="AS13">
        <f>COUNTIF($AE$9:$AE$39,"=5")</f>
        <v>0</v>
      </c>
      <c r="AT13"/>
      <c r="AU13"/>
      <c r="AV13"/>
      <c r="AW13"/>
      <c r="AX13"/>
      <c r="AY13"/>
      <c r="AZ13"/>
      <c r="BA13" s="645"/>
      <c r="BB13"/>
      <c r="BC13"/>
      <c r="BD13"/>
      <c r="BE13"/>
      <c r="BF13"/>
      <c r="BG13"/>
      <c r="BH13"/>
      <c r="BI13"/>
      <c r="BJ13"/>
      <c r="BK13"/>
    </row>
    <row r="14" spans="1:63" ht="15.75" thickBot="1" x14ac:dyDescent="0.3">
      <c r="A14" s="64" t="s">
        <v>1051</v>
      </c>
      <c r="B14" s="63">
        <v>6</v>
      </c>
      <c r="C14" s="63"/>
      <c r="D14" s="63" t="s">
        <v>49</v>
      </c>
      <c r="E14" s="63" t="s">
        <v>48</v>
      </c>
      <c r="F14" s="63" t="s">
        <v>30</v>
      </c>
      <c r="G14" s="63" t="s">
        <v>38</v>
      </c>
      <c r="H14" s="63" t="s">
        <v>59</v>
      </c>
      <c r="I14" s="63" t="s">
        <v>48</v>
      </c>
      <c r="J14" s="63" t="s">
        <v>67</v>
      </c>
      <c r="K14" s="63" t="s">
        <v>49</v>
      </c>
      <c r="L14" s="63" t="s">
        <v>28</v>
      </c>
      <c r="M14" s="63" t="s">
        <v>60</v>
      </c>
      <c r="N14" s="63" t="s">
        <v>59</v>
      </c>
      <c r="O14" s="63" t="s">
        <v>64</v>
      </c>
      <c r="P14" s="63" t="s">
        <v>48</v>
      </c>
      <c r="Q14" s="63" t="s">
        <v>47</v>
      </c>
      <c r="R14" s="63" t="s">
        <v>59</v>
      </c>
      <c r="S14" s="63" t="s">
        <v>33</v>
      </c>
      <c r="T14" s="63"/>
      <c r="U14" s="63"/>
      <c r="V14" s="63"/>
      <c r="W14" s="63"/>
      <c r="X14" s="350"/>
      <c r="Y14" s="640"/>
      <c r="Z14" s="63"/>
      <c r="AA14" s="63"/>
      <c r="AB14" s="63"/>
      <c r="AC14" s="63" t="s">
        <v>130</v>
      </c>
      <c r="AD14" s="63">
        <v>6</v>
      </c>
      <c r="AE14" s="136">
        <v>2</v>
      </c>
      <c r="AF14" s="63">
        <v>5</v>
      </c>
      <c r="AG14" s="63">
        <v>3</v>
      </c>
      <c r="AH14" s="63">
        <v>6</v>
      </c>
      <c r="AI14" s="63">
        <v>1</v>
      </c>
      <c r="AJ14" s="63"/>
      <c r="AK14" s="63"/>
      <c r="AL14" s="63"/>
      <c r="AM14" s="63" t="s">
        <v>39</v>
      </c>
      <c r="AN14" s="63">
        <v>8</v>
      </c>
      <c r="AO14"/>
      <c r="AP14"/>
      <c r="AQ14"/>
      <c r="AR14">
        <v>6</v>
      </c>
      <c r="AS14">
        <f>COUNTIF($AE$9:$AE$39,"=6")</f>
        <v>0</v>
      </c>
      <c r="AT14"/>
      <c r="AU14"/>
      <c r="AV14"/>
      <c r="AW14"/>
      <c r="AX14"/>
      <c r="AY14"/>
      <c r="AZ14"/>
      <c r="BA14" s="645"/>
      <c r="BB14"/>
      <c r="BC14"/>
      <c r="BD14"/>
      <c r="BE14"/>
      <c r="BF14"/>
      <c r="BG14"/>
      <c r="BH14"/>
      <c r="BI14"/>
      <c r="BJ14"/>
      <c r="BK14"/>
    </row>
    <row r="15" spans="1:63" ht="15.75" thickBot="1" x14ac:dyDescent="0.3">
      <c r="A15" s="64" t="s">
        <v>1052</v>
      </c>
      <c r="B15" s="63">
        <v>7</v>
      </c>
      <c r="C15" s="63"/>
      <c r="D15" s="63" t="s">
        <v>61</v>
      </c>
      <c r="E15" s="63" t="s">
        <v>49</v>
      </c>
      <c r="F15" s="63" t="s">
        <v>49</v>
      </c>
      <c r="G15" s="63" t="s">
        <v>33</v>
      </c>
      <c r="H15" s="63" t="s">
        <v>48</v>
      </c>
      <c r="I15" s="63" t="s">
        <v>33</v>
      </c>
      <c r="J15" s="63" t="s">
        <v>48</v>
      </c>
      <c r="K15" s="63" t="s">
        <v>72</v>
      </c>
      <c r="L15" s="63" t="s">
        <v>105</v>
      </c>
      <c r="M15" s="63" t="s">
        <v>45</v>
      </c>
      <c r="N15" s="63" t="s">
        <v>48</v>
      </c>
      <c r="O15" s="63" t="s">
        <v>39</v>
      </c>
      <c r="P15" s="63" t="s">
        <v>49</v>
      </c>
      <c r="Q15" s="63" t="s">
        <v>48</v>
      </c>
      <c r="R15" s="63" t="s">
        <v>63</v>
      </c>
      <c r="S15" s="63" t="s">
        <v>33</v>
      </c>
      <c r="T15" s="63"/>
      <c r="U15" s="63"/>
      <c r="V15" s="63"/>
      <c r="W15" s="63"/>
      <c r="X15" s="350"/>
      <c r="Y15" s="640"/>
      <c r="Z15" s="63"/>
      <c r="AA15" s="63"/>
      <c r="AB15" s="63"/>
      <c r="AC15" s="63" t="s">
        <v>128</v>
      </c>
      <c r="AD15" s="63">
        <v>7</v>
      </c>
      <c r="AE15" s="136">
        <v>2</v>
      </c>
      <c r="AF15" s="63">
        <v>9</v>
      </c>
      <c r="AG15" s="63">
        <v>5</v>
      </c>
      <c r="AH15" s="63">
        <v>0</v>
      </c>
      <c r="AI15" s="63">
        <v>8</v>
      </c>
      <c r="AJ15" s="63"/>
      <c r="AK15" s="63">
        <v>4</v>
      </c>
      <c r="AL15" s="63"/>
      <c r="AM15" s="63" t="s">
        <v>60</v>
      </c>
      <c r="AN15" s="63">
        <v>24</v>
      </c>
      <c r="AO15"/>
      <c r="AP15"/>
      <c r="AQ15"/>
      <c r="AR15">
        <v>7</v>
      </c>
      <c r="AS15">
        <f>COUNTIF($AE$9:$AE$39,"=7")</f>
        <v>0</v>
      </c>
      <c r="AT15"/>
      <c r="AU15"/>
      <c r="AV15"/>
      <c r="AW15"/>
      <c r="AX15"/>
      <c r="AY15"/>
      <c r="AZ15"/>
      <c r="BA15" s="645"/>
      <c r="BB15"/>
      <c r="BC15"/>
      <c r="BD15"/>
      <c r="BE15"/>
      <c r="BF15"/>
      <c r="BG15"/>
      <c r="BH15"/>
      <c r="BI15"/>
      <c r="BJ15"/>
      <c r="BK15"/>
    </row>
    <row r="16" spans="1:63" ht="15.75" thickBot="1" x14ac:dyDescent="0.3">
      <c r="A16" s="64" t="s">
        <v>1053</v>
      </c>
      <c r="B16" s="63">
        <v>8</v>
      </c>
      <c r="C16" s="63"/>
      <c r="D16" s="63" t="s">
        <v>35</v>
      </c>
      <c r="E16" s="63" t="s">
        <v>45</v>
      </c>
      <c r="F16" s="63" t="s">
        <v>35</v>
      </c>
      <c r="G16" s="63" t="s">
        <v>32</v>
      </c>
      <c r="H16" s="63" t="s">
        <v>48</v>
      </c>
      <c r="I16" s="63" t="s">
        <v>39</v>
      </c>
      <c r="J16" s="63" t="s">
        <v>59</v>
      </c>
      <c r="K16" s="63" t="s">
        <v>39</v>
      </c>
      <c r="L16" s="63" t="s">
        <v>105</v>
      </c>
      <c r="M16" s="63" t="s">
        <v>61</v>
      </c>
      <c r="N16" s="63" t="s">
        <v>48</v>
      </c>
      <c r="O16" s="63" t="s">
        <v>59</v>
      </c>
      <c r="P16" s="63" t="s">
        <v>48</v>
      </c>
      <c r="Q16" s="63" t="s">
        <v>67</v>
      </c>
      <c r="R16" s="63" t="s">
        <v>62</v>
      </c>
      <c r="S16" s="63" t="s">
        <v>33</v>
      </c>
      <c r="T16" s="63"/>
      <c r="U16" s="63"/>
      <c r="V16" s="63"/>
      <c r="W16" s="63"/>
      <c r="X16" s="350"/>
      <c r="Y16" s="640"/>
      <c r="Z16" s="63"/>
      <c r="AA16" s="63"/>
      <c r="AB16" s="63"/>
      <c r="AC16" s="63" t="s">
        <v>130</v>
      </c>
      <c r="AD16" s="63">
        <v>8</v>
      </c>
      <c r="AE16" s="136">
        <v>1</v>
      </c>
      <c r="AF16" s="63">
        <v>8</v>
      </c>
      <c r="AG16" s="63">
        <v>4</v>
      </c>
      <c r="AH16" s="63">
        <v>3</v>
      </c>
      <c r="AI16" s="63">
        <v>5</v>
      </c>
      <c r="AJ16" s="63"/>
      <c r="AK16" s="63">
        <v>2</v>
      </c>
      <c r="AL16" s="63"/>
      <c r="AM16" s="63" t="s">
        <v>33</v>
      </c>
      <c r="AN16" s="63">
        <v>19</v>
      </c>
      <c r="AO16"/>
      <c r="AP16"/>
      <c r="AQ16"/>
      <c r="AR16">
        <v>8</v>
      </c>
      <c r="AS16">
        <f>COUNTIF($AE$9:$AE$39,"=8")</f>
        <v>0</v>
      </c>
      <c r="AT16"/>
      <c r="AU16"/>
      <c r="AV16"/>
      <c r="AW16"/>
      <c r="AX16"/>
      <c r="AY16"/>
      <c r="AZ16"/>
      <c r="BA16" s="645"/>
      <c r="BB16"/>
      <c r="BC16"/>
      <c r="BD16"/>
      <c r="BE16"/>
      <c r="BF16"/>
      <c r="BG16"/>
      <c r="BH16"/>
      <c r="BI16"/>
      <c r="BJ16"/>
      <c r="BK16"/>
    </row>
    <row r="17" spans="1:63" ht="15.75" thickBot="1" x14ac:dyDescent="0.3">
      <c r="A17" s="64" t="s">
        <v>1054</v>
      </c>
      <c r="B17" s="63">
        <v>9</v>
      </c>
      <c r="C17" s="63"/>
      <c r="D17" s="63" t="s">
        <v>49</v>
      </c>
      <c r="E17" s="63" t="s">
        <v>45</v>
      </c>
      <c r="F17" s="63" t="s">
        <v>31</v>
      </c>
      <c r="G17" s="63" t="s">
        <v>46</v>
      </c>
      <c r="H17" s="63" t="s">
        <v>48</v>
      </c>
      <c r="I17" s="63" t="s">
        <v>58</v>
      </c>
      <c r="J17" s="63" t="s">
        <v>67</v>
      </c>
      <c r="K17" s="63" t="s">
        <v>36</v>
      </c>
      <c r="L17" s="63" t="s">
        <v>35</v>
      </c>
      <c r="M17" s="63" t="s">
        <v>33</v>
      </c>
      <c r="N17" s="63" t="s">
        <v>48</v>
      </c>
      <c r="O17" s="63"/>
      <c r="P17" s="63"/>
      <c r="Q17" s="63"/>
      <c r="R17" s="63"/>
      <c r="S17" s="63"/>
      <c r="T17" s="63"/>
      <c r="U17" s="63"/>
      <c r="V17" s="63"/>
      <c r="W17" s="63"/>
      <c r="X17" s="350"/>
      <c r="Y17" s="640" t="s">
        <v>48</v>
      </c>
      <c r="Z17" s="63" t="s">
        <v>48</v>
      </c>
      <c r="AA17" s="63" t="s">
        <v>65</v>
      </c>
      <c r="AB17" s="63" t="s">
        <v>33</v>
      </c>
      <c r="AC17" s="63" t="s">
        <v>128</v>
      </c>
      <c r="AD17" s="63">
        <v>9</v>
      </c>
      <c r="AE17" s="136">
        <v>1</v>
      </c>
      <c r="AF17" s="63">
        <v>6</v>
      </c>
      <c r="AG17" s="63">
        <v>6</v>
      </c>
      <c r="AH17" s="63">
        <v>2</v>
      </c>
      <c r="AI17" s="63">
        <v>14</v>
      </c>
      <c r="AJ17" s="63"/>
      <c r="AK17" s="63">
        <v>2</v>
      </c>
      <c r="AL17" s="63"/>
      <c r="AM17" s="63" t="s">
        <v>38</v>
      </c>
      <c r="AN17" s="63">
        <v>14</v>
      </c>
      <c r="AO17"/>
      <c r="AP17"/>
      <c r="AQ17"/>
      <c r="AR17">
        <v>9</v>
      </c>
      <c r="AS17">
        <f>COUNTIF($AE$9:$AE$39,"=9")</f>
        <v>0</v>
      </c>
      <c r="AT17"/>
      <c r="AU17"/>
      <c r="AV17"/>
      <c r="AW17"/>
      <c r="AX17"/>
      <c r="AY17"/>
      <c r="AZ17"/>
      <c r="BA17" s="645"/>
      <c r="BB17"/>
      <c r="BC17"/>
      <c r="BD17"/>
      <c r="BE17"/>
      <c r="BF17"/>
      <c r="BG17"/>
      <c r="BH17"/>
      <c r="BI17"/>
      <c r="BJ17"/>
      <c r="BK17"/>
    </row>
    <row r="18" spans="1:63" ht="15.75" thickBot="1" x14ac:dyDescent="0.3">
      <c r="A18" s="64" t="s">
        <v>1055</v>
      </c>
      <c r="B18" s="63">
        <v>10</v>
      </c>
      <c r="C18" s="63"/>
      <c r="D18" s="63" t="s">
        <v>61</v>
      </c>
      <c r="E18" s="63" t="s">
        <v>45</v>
      </c>
      <c r="F18" s="63" t="s">
        <v>48</v>
      </c>
      <c r="G18" s="63" t="s">
        <v>65</v>
      </c>
      <c r="H18" s="63" t="s">
        <v>62</v>
      </c>
      <c r="I18" s="63" t="s">
        <v>46</v>
      </c>
      <c r="J18" s="63" t="s">
        <v>62</v>
      </c>
      <c r="K18" s="63" t="s">
        <v>35</v>
      </c>
      <c r="L18" s="63" t="s">
        <v>33</v>
      </c>
      <c r="M18" s="63" t="s">
        <v>49</v>
      </c>
      <c r="N18" s="63" t="s">
        <v>62</v>
      </c>
      <c r="O18" s="63"/>
      <c r="P18" s="63"/>
      <c r="Q18" s="63"/>
      <c r="R18" s="63"/>
      <c r="S18" s="63"/>
      <c r="T18" s="63"/>
      <c r="U18" s="63"/>
      <c r="V18" s="63"/>
      <c r="W18" s="63"/>
      <c r="X18" s="350"/>
      <c r="Y18" s="640" t="s">
        <v>48</v>
      </c>
      <c r="Z18" s="63" t="s">
        <v>63</v>
      </c>
      <c r="AA18" s="63" t="s">
        <v>47</v>
      </c>
      <c r="AB18" s="63" t="s">
        <v>48</v>
      </c>
      <c r="AC18" s="63" t="s">
        <v>128</v>
      </c>
      <c r="AD18" s="63">
        <v>10</v>
      </c>
      <c r="AE18" s="136">
        <v>0</v>
      </c>
      <c r="AF18" s="63">
        <v>5</v>
      </c>
      <c r="AG18" s="63">
        <v>8</v>
      </c>
      <c r="AH18" s="63">
        <v>2</v>
      </c>
      <c r="AI18" s="63">
        <v>5</v>
      </c>
      <c r="AJ18" s="63"/>
      <c r="AK18" s="63"/>
      <c r="AL18" s="63"/>
      <c r="AM18" s="63" t="s">
        <v>39</v>
      </c>
      <c r="AN18" s="63">
        <v>6</v>
      </c>
      <c r="AO18"/>
      <c r="AP18"/>
      <c r="AQ18"/>
      <c r="AR18">
        <v>10</v>
      </c>
      <c r="AS18">
        <f>COUNTIF($AE$9:$AE$39,"=10")</f>
        <v>0</v>
      </c>
      <c r="AT18"/>
      <c r="AU18"/>
      <c r="AV18"/>
      <c r="AW18"/>
      <c r="AX18"/>
      <c r="AY18"/>
      <c r="AZ18"/>
      <c r="BA18" s="645"/>
      <c r="BB18"/>
      <c r="BC18"/>
      <c r="BD18"/>
      <c r="BE18"/>
      <c r="BF18"/>
      <c r="BG18"/>
      <c r="BH18"/>
      <c r="BI18"/>
      <c r="BJ18"/>
      <c r="BK18"/>
    </row>
    <row r="19" spans="1:63" ht="15.75" thickBot="1" x14ac:dyDescent="0.3">
      <c r="A19" s="64" t="s">
        <v>1056</v>
      </c>
      <c r="B19" s="63">
        <v>11</v>
      </c>
      <c r="C19" s="63"/>
      <c r="D19" s="63" t="s">
        <v>36</v>
      </c>
      <c r="E19" s="63" t="s">
        <v>49</v>
      </c>
      <c r="F19" s="63" t="s">
        <v>49</v>
      </c>
      <c r="G19" s="63" t="s">
        <v>35</v>
      </c>
      <c r="H19" s="63" t="s">
        <v>62</v>
      </c>
      <c r="I19" s="63" t="s">
        <v>48</v>
      </c>
      <c r="J19" s="63" t="s">
        <v>67</v>
      </c>
      <c r="K19" s="63" t="s">
        <v>35</v>
      </c>
      <c r="L19" s="63" t="s">
        <v>45</v>
      </c>
      <c r="M19" s="63" t="s">
        <v>61</v>
      </c>
      <c r="N19" s="63" t="s">
        <v>62</v>
      </c>
      <c r="O19" s="63" t="s">
        <v>39</v>
      </c>
      <c r="P19" s="63" t="s">
        <v>32</v>
      </c>
      <c r="Q19" s="63" t="s">
        <v>58</v>
      </c>
      <c r="R19" s="63" t="s">
        <v>59</v>
      </c>
      <c r="S19" s="63" t="s">
        <v>33</v>
      </c>
      <c r="T19" s="63"/>
      <c r="U19" s="63"/>
      <c r="V19" s="63"/>
      <c r="W19" s="63"/>
      <c r="X19" s="350"/>
      <c r="Y19" s="640"/>
      <c r="Z19" s="63"/>
      <c r="AA19" s="63"/>
      <c r="AB19" s="63"/>
      <c r="AC19" s="63" t="s">
        <v>130</v>
      </c>
      <c r="AD19" s="63">
        <v>11</v>
      </c>
      <c r="AE19" s="136">
        <v>0</v>
      </c>
      <c r="AF19" s="63">
        <v>10</v>
      </c>
      <c r="AG19" s="63">
        <v>4</v>
      </c>
      <c r="AH19" s="63">
        <v>2</v>
      </c>
      <c r="AI19" s="63"/>
      <c r="AJ19" s="63"/>
      <c r="AK19" s="63"/>
      <c r="AL19" s="63"/>
      <c r="AM19" s="63" t="s">
        <v>33</v>
      </c>
      <c r="AN19" s="63">
        <v>17</v>
      </c>
      <c r="AO19"/>
      <c r="AP19"/>
      <c r="AQ19"/>
      <c r="AR19">
        <v>11</v>
      </c>
      <c r="AS19">
        <f>COUNTIF($AE$9:$AE$39,"=11")</f>
        <v>0</v>
      </c>
      <c r="AT19"/>
      <c r="AU19"/>
      <c r="AV19"/>
      <c r="AW19"/>
      <c r="AX19"/>
      <c r="AY19"/>
      <c r="AZ19"/>
      <c r="BA19" s="645"/>
      <c r="BB19"/>
      <c r="BC19"/>
      <c r="BD19"/>
      <c r="BE19"/>
      <c r="BF19"/>
      <c r="BG19"/>
      <c r="BH19"/>
      <c r="BI19"/>
      <c r="BJ19"/>
      <c r="BK19"/>
    </row>
    <row r="20" spans="1:63" ht="15.75" thickBot="1" x14ac:dyDescent="0.3">
      <c r="A20" s="64" t="s">
        <v>1057</v>
      </c>
      <c r="B20" s="63">
        <v>12</v>
      </c>
      <c r="C20" s="63"/>
      <c r="D20" s="63" t="s">
        <v>38</v>
      </c>
      <c r="E20" s="63" t="s">
        <v>45</v>
      </c>
      <c r="F20" s="63" t="s">
        <v>39</v>
      </c>
      <c r="G20" s="63" t="s">
        <v>60</v>
      </c>
      <c r="H20" s="63" t="s">
        <v>65</v>
      </c>
      <c r="I20" s="63" t="s">
        <v>66</v>
      </c>
      <c r="J20" s="63" t="s">
        <v>59</v>
      </c>
      <c r="K20" s="63" t="s">
        <v>40</v>
      </c>
      <c r="L20" s="63" t="s">
        <v>33</v>
      </c>
      <c r="M20" s="63" t="s">
        <v>60</v>
      </c>
      <c r="N20" s="63" t="s">
        <v>65</v>
      </c>
      <c r="O20" s="63"/>
      <c r="P20" s="63"/>
      <c r="Q20" s="63"/>
      <c r="R20" s="63"/>
      <c r="S20" s="63"/>
      <c r="T20" s="63"/>
      <c r="U20" s="63"/>
      <c r="V20" s="63"/>
      <c r="W20" s="63"/>
      <c r="X20" s="350"/>
      <c r="Y20" s="640" t="s">
        <v>48</v>
      </c>
      <c r="Z20" s="63" t="s">
        <v>58</v>
      </c>
      <c r="AA20" s="63" t="s">
        <v>39</v>
      </c>
      <c r="AB20" s="63" t="s">
        <v>36</v>
      </c>
      <c r="AC20" s="63" t="s">
        <v>128</v>
      </c>
      <c r="AD20" s="63">
        <v>12</v>
      </c>
      <c r="AE20" s="136">
        <v>1</v>
      </c>
      <c r="AF20" s="63">
        <v>8</v>
      </c>
      <c r="AG20" s="63">
        <v>4</v>
      </c>
      <c r="AH20" s="63">
        <v>2</v>
      </c>
      <c r="AI20" s="63">
        <v>12</v>
      </c>
      <c r="AJ20" s="63"/>
      <c r="AK20" s="63"/>
      <c r="AL20" s="63"/>
      <c r="AM20" s="63" t="s">
        <v>38</v>
      </c>
      <c r="AN20" s="63">
        <v>11</v>
      </c>
      <c r="AO20"/>
      <c r="AP20"/>
      <c r="AQ20"/>
      <c r="AR20">
        <v>12</v>
      </c>
      <c r="AS20">
        <f>COUNTIF($AE$9:$AE$39,"=12")</f>
        <v>0</v>
      </c>
      <c r="AT20"/>
      <c r="AU20"/>
      <c r="AV20"/>
      <c r="AW20"/>
      <c r="AX20"/>
      <c r="AY20"/>
      <c r="AZ20"/>
      <c r="BA20" s="645"/>
      <c r="BB20"/>
      <c r="BC20"/>
      <c r="BD20"/>
      <c r="BE20"/>
      <c r="BF20"/>
      <c r="BG20"/>
      <c r="BH20"/>
      <c r="BI20"/>
      <c r="BJ20"/>
      <c r="BK20"/>
    </row>
    <row r="21" spans="1:63" ht="15.75" thickBot="1" x14ac:dyDescent="0.3">
      <c r="A21" s="64" t="s">
        <v>1058</v>
      </c>
      <c r="B21" s="63">
        <v>13</v>
      </c>
      <c r="C21" s="63"/>
      <c r="D21" s="63" t="s">
        <v>35</v>
      </c>
      <c r="E21" s="63" t="s">
        <v>32</v>
      </c>
      <c r="F21" s="63" t="s">
        <v>32</v>
      </c>
      <c r="G21" s="63" t="s">
        <v>32</v>
      </c>
      <c r="H21" s="63" t="s">
        <v>62</v>
      </c>
      <c r="I21" s="63" t="s">
        <v>33</v>
      </c>
      <c r="J21" s="63" t="s">
        <v>59</v>
      </c>
      <c r="K21" s="63" t="s">
        <v>60</v>
      </c>
      <c r="L21" s="63" t="s">
        <v>49</v>
      </c>
      <c r="M21" s="63" t="s">
        <v>30</v>
      </c>
      <c r="N21" s="63" t="s">
        <v>62</v>
      </c>
      <c r="O21" s="63"/>
      <c r="P21" s="63"/>
      <c r="Q21" s="63"/>
      <c r="R21" s="63"/>
      <c r="S21" s="63"/>
      <c r="T21" s="63"/>
      <c r="U21" s="63"/>
      <c r="V21" s="63"/>
      <c r="W21" s="63"/>
      <c r="X21" s="350"/>
      <c r="Y21" s="640" t="s">
        <v>39</v>
      </c>
      <c r="Z21" s="63" t="s">
        <v>48</v>
      </c>
      <c r="AA21" s="63" t="s">
        <v>62</v>
      </c>
      <c r="AB21" s="63" t="s">
        <v>33</v>
      </c>
      <c r="AC21" s="63" t="s">
        <v>128</v>
      </c>
      <c r="AD21" s="63">
        <v>13</v>
      </c>
      <c r="AE21" s="136">
        <v>1</v>
      </c>
      <c r="AF21" s="63">
        <v>9</v>
      </c>
      <c r="AG21" s="63">
        <v>4</v>
      </c>
      <c r="AH21" s="63">
        <v>1</v>
      </c>
      <c r="AI21" s="63"/>
      <c r="AJ21" s="63"/>
      <c r="AK21" s="63"/>
      <c r="AL21" s="63"/>
      <c r="AM21" s="63" t="s">
        <v>33</v>
      </c>
      <c r="AN21" s="63">
        <v>18</v>
      </c>
      <c r="AO21"/>
      <c r="AP21"/>
      <c r="AQ21"/>
      <c r="AR21">
        <v>13</v>
      </c>
      <c r="AS21">
        <f>COUNTIF($AE$9:$AE$39,"=13")</f>
        <v>0</v>
      </c>
      <c r="AT21"/>
      <c r="AU21"/>
      <c r="AV21"/>
      <c r="AW21"/>
      <c r="AX21"/>
      <c r="AY21"/>
      <c r="AZ21"/>
      <c r="BA21" s="645"/>
      <c r="BB21"/>
      <c r="BC21"/>
      <c r="BD21"/>
      <c r="BE21"/>
      <c r="BF21"/>
      <c r="BG21"/>
      <c r="BH21"/>
      <c r="BI21"/>
      <c r="BJ21"/>
      <c r="BK21"/>
    </row>
    <row r="22" spans="1:63" ht="15.75" thickBot="1" x14ac:dyDescent="0.3">
      <c r="A22" s="64" t="s">
        <v>1059</v>
      </c>
      <c r="B22" s="63">
        <v>14</v>
      </c>
      <c r="C22" s="63"/>
      <c r="D22" s="63" t="s">
        <v>35</v>
      </c>
      <c r="E22" s="63" t="s">
        <v>49</v>
      </c>
      <c r="F22" s="63" t="s">
        <v>40</v>
      </c>
      <c r="G22" s="63" t="s">
        <v>32</v>
      </c>
      <c r="H22" s="63" t="s">
        <v>46</v>
      </c>
      <c r="I22" s="63" t="s">
        <v>38</v>
      </c>
      <c r="J22" s="63" t="s">
        <v>67</v>
      </c>
      <c r="K22" s="63" t="s">
        <v>68</v>
      </c>
      <c r="L22" s="63" t="s">
        <v>106</v>
      </c>
      <c r="M22" s="63" t="s">
        <v>60</v>
      </c>
      <c r="N22" s="63" t="s">
        <v>46</v>
      </c>
      <c r="O22" s="63"/>
      <c r="P22" s="63"/>
      <c r="Q22" s="63"/>
      <c r="R22" s="63"/>
      <c r="S22" s="63"/>
      <c r="T22" s="63"/>
      <c r="U22" s="63"/>
      <c r="V22" s="63"/>
      <c r="W22" s="63"/>
      <c r="X22" s="350"/>
      <c r="Y22" s="640" t="s">
        <v>66</v>
      </c>
      <c r="Z22" s="63" t="s">
        <v>64</v>
      </c>
      <c r="AA22" s="63" t="s">
        <v>66</v>
      </c>
      <c r="AB22" s="63" t="s">
        <v>33</v>
      </c>
      <c r="AC22" s="63" t="s">
        <v>130</v>
      </c>
      <c r="AD22" s="63">
        <v>14</v>
      </c>
      <c r="AE22" s="136">
        <v>3</v>
      </c>
      <c r="AF22" s="63">
        <v>6</v>
      </c>
      <c r="AG22" s="63">
        <v>0</v>
      </c>
      <c r="AH22" s="63">
        <v>6</v>
      </c>
      <c r="AI22" s="63"/>
      <c r="AJ22" s="63"/>
      <c r="AK22" s="63">
        <v>2</v>
      </c>
      <c r="AL22" s="63"/>
      <c r="AM22" s="63" t="s">
        <v>33</v>
      </c>
      <c r="AN22" s="63">
        <v>15</v>
      </c>
      <c r="AO22"/>
      <c r="AP22"/>
      <c r="AQ22"/>
      <c r="AR22">
        <v>14</v>
      </c>
      <c r="AS22">
        <f>COUNTIF($AE$9:$AE$39,"=14")</f>
        <v>0</v>
      </c>
      <c r="AT22"/>
      <c r="AU22"/>
      <c r="AV22"/>
      <c r="AW22"/>
      <c r="AX22"/>
      <c r="AY22"/>
      <c r="AZ22"/>
      <c r="BA22" s="645"/>
      <c r="BB22"/>
      <c r="BC22"/>
      <c r="BD22"/>
      <c r="BE22"/>
      <c r="BF22"/>
      <c r="BG22"/>
      <c r="BH22"/>
      <c r="BI22"/>
      <c r="BJ22"/>
      <c r="BK22"/>
    </row>
    <row r="23" spans="1:63" ht="15.75" thickBot="1" x14ac:dyDescent="0.3">
      <c r="A23" s="64" t="s">
        <v>1060</v>
      </c>
      <c r="B23" s="63">
        <v>15</v>
      </c>
      <c r="C23" s="63"/>
      <c r="D23" s="63" t="s">
        <v>35</v>
      </c>
      <c r="E23" s="63" t="s">
        <v>72</v>
      </c>
      <c r="F23" s="63" t="s">
        <v>45</v>
      </c>
      <c r="G23" s="63" t="s">
        <v>60</v>
      </c>
      <c r="H23" s="63" t="s">
        <v>65</v>
      </c>
      <c r="I23" s="63" t="s">
        <v>49</v>
      </c>
      <c r="J23" s="63" t="s">
        <v>35</v>
      </c>
      <c r="K23" s="63" t="s">
        <v>40</v>
      </c>
      <c r="L23" s="63" t="s">
        <v>105</v>
      </c>
      <c r="M23" s="63" t="s">
        <v>35</v>
      </c>
      <c r="N23" s="63" t="s">
        <v>65</v>
      </c>
      <c r="O23" s="63"/>
      <c r="P23" s="63"/>
      <c r="Q23" s="63"/>
      <c r="R23" s="63"/>
      <c r="S23" s="63"/>
      <c r="T23" s="63"/>
      <c r="U23" s="63"/>
      <c r="V23" s="63"/>
      <c r="W23" s="63"/>
      <c r="X23" s="350"/>
      <c r="Y23" s="640" t="s">
        <v>39</v>
      </c>
      <c r="Z23" s="63" t="s">
        <v>62</v>
      </c>
      <c r="AA23" s="63" t="s">
        <v>59</v>
      </c>
      <c r="AB23" s="63" t="s">
        <v>60</v>
      </c>
      <c r="AC23" s="63" t="s">
        <v>129</v>
      </c>
      <c r="AD23" s="63">
        <v>15</v>
      </c>
      <c r="AE23" s="136">
        <v>3</v>
      </c>
      <c r="AF23" s="63">
        <v>8</v>
      </c>
      <c r="AG23" s="63">
        <v>3</v>
      </c>
      <c r="AH23" s="63">
        <v>1</v>
      </c>
      <c r="AI23" s="63">
        <v>31</v>
      </c>
      <c r="AJ23" s="63"/>
      <c r="AK23" s="63"/>
      <c r="AL23" s="63"/>
      <c r="AM23" s="63" t="s">
        <v>61</v>
      </c>
      <c r="AN23" s="63">
        <v>25</v>
      </c>
      <c r="AO23"/>
      <c r="AP23"/>
      <c r="AQ23"/>
      <c r="AR23">
        <v>15</v>
      </c>
      <c r="AS23">
        <f>COUNTIF($AE$9:$AE$39,"=15")</f>
        <v>0</v>
      </c>
      <c r="AT23"/>
      <c r="AU23"/>
      <c r="AV23"/>
      <c r="AW23"/>
      <c r="AX23"/>
      <c r="AY23"/>
      <c r="AZ23"/>
      <c r="BA23" s="645"/>
      <c r="BB23"/>
      <c r="BC23"/>
      <c r="BD23"/>
      <c r="BE23"/>
      <c r="BF23"/>
      <c r="BG23"/>
      <c r="BH23"/>
      <c r="BI23"/>
      <c r="BJ23"/>
      <c r="BK23"/>
    </row>
    <row r="24" spans="1:63" ht="15.75" thickBot="1" x14ac:dyDescent="0.3">
      <c r="A24" s="64" t="s">
        <v>1061</v>
      </c>
      <c r="B24" s="63">
        <v>16</v>
      </c>
      <c r="C24" s="63"/>
      <c r="D24" s="63" t="s">
        <v>61</v>
      </c>
      <c r="E24" s="63" t="s">
        <v>29</v>
      </c>
      <c r="F24" s="63" t="s">
        <v>45</v>
      </c>
      <c r="G24" s="63" t="s">
        <v>60</v>
      </c>
      <c r="H24" s="63" t="s">
        <v>64</v>
      </c>
      <c r="I24" s="63" t="s">
        <v>61</v>
      </c>
      <c r="J24" s="63" t="s">
        <v>59</v>
      </c>
      <c r="K24" s="63" t="s">
        <v>28</v>
      </c>
      <c r="L24" s="63" t="s">
        <v>29</v>
      </c>
      <c r="M24" s="63" t="s">
        <v>49</v>
      </c>
      <c r="N24" s="63" t="s">
        <v>64</v>
      </c>
      <c r="O24" s="63" t="s">
        <v>32</v>
      </c>
      <c r="P24" s="63" t="s">
        <v>49</v>
      </c>
      <c r="Q24" s="63" t="s">
        <v>48</v>
      </c>
      <c r="R24" s="63" t="s">
        <v>67</v>
      </c>
      <c r="S24" s="63" t="s">
        <v>33</v>
      </c>
      <c r="T24" s="63"/>
      <c r="U24" s="63"/>
      <c r="V24" s="63"/>
      <c r="W24" s="63"/>
      <c r="X24" s="350"/>
      <c r="Y24" s="640"/>
      <c r="Z24" s="63"/>
      <c r="AA24" s="63"/>
      <c r="AB24" s="63"/>
      <c r="AC24" s="63" t="s">
        <v>128</v>
      </c>
      <c r="AD24" s="63">
        <v>16</v>
      </c>
      <c r="AE24" s="136">
        <v>3</v>
      </c>
      <c r="AF24" s="63">
        <v>8</v>
      </c>
      <c r="AG24" s="63">
        <v>1</v>
      </c>
      <c r="AH24" s="63">
        <v>4</v>
      </c>
      <c r="AI24" s="63">
        <v>6</v>
      </c>
      <c r="AJ24" s="63"/>
      <c r="AK24" s="63">
        <v>2</v>
      </c>
      <c r="AL24" s="63"/>
      <c r="AM24" s="63" t="s">
        <v>32</v>
      </c>
      <c r="AN24" s="63">
        <v>23</v>
      </c>
      <c r="AO24"/>
      <c r="AP24"/>
      <c r="AQ24"/>
      <c r="AR24"/>
      <c r="AS24">
        <f>SUM(AS8:AS23)</f>
        <v>31</v>
      </c>
      <c r="AT24"/>
      <c r="AU24"/>
      <c r="AV24"/>
      <c r="AW24"/>
      <c r="AX24"/>
      <c r="AY24"/>
      <c r="AZ24"/>
      <c r="BA24" s="645"/>
      <c r="BB24"/>
      <c r="BC24"/>
      <c r="BD24"/>
      <c r="BE24"/>
      <c r="BF24"/>
      <c r="BG24"/>
      <c r="BH24"/>
      <c r="BI24"/>
      <c r="BJ24"/>
      <c r="BK24"/>
    </row>
    <row r="25" spans="1:63" ht="15.75" thickBot="1" x14ac:dyDescent="0.3">
      <c r="A25" s="64" t="s">
        <v>1062</v>
      </c>
      <c r="B25" s="63">
        <v>17</v>
      </c>
      <c r="C25" s="63"/>
      <c r="D25" s="63"/>
      <c r="E25" s="63" t="s">
        <v>36</v>
      </c>
      <c r="F25" s="63" t="s">
        <v>33</v>
      </c>
      <c r="G25" s="63" t="s">
        <v>60</v>
      </c>
      <c r="H25" s="63" t="s">
        <v>63</v>
      </c>
      <c r="I25" s="63" t="s">
        <v>65</v>
      </c>
      <c r="J25" s="63" t="s">
        <v>48</v>
      </c>
      <c r="K25" s="63" t="s">
        <v>60</v>
      </c>
      <c r="L25" s="63" t="s">
        <v>60</v>
      </c>
      <c r="M25" s="63" t="s">
        <v>29</v>
      </c>
      <c r="N25" s="63" t="s">
        <v>63</v>
      </c>
      <c r="O25" s="63"/>
      <c r="P25" s="63"/>
      <c r="Q25" s="63"/>
      <c r="R25" s="63"/>
      <c r="S25" s="63"/>
      <c r="T25" s="63" t="s">
        <v>34</v>
      </c>
      <c r="U25" s="63" t="s">
        <v>45</v>
      </c>
      <c r="V25" s="63" t="s">
        <v>32</v>
      </c>
      <c r="W25" s="63" t="s">
        <v>62</v>
      </c>
      <c r="X25" s="350"/>
      <c r="Y25" s="640"/>
      <c r="Z25" s="63"/>
      <c r="AA25" s="63"/>
      <c r="AB25" s="63"/>
      <c r="AC25" s="63" t="s">
        <v>128</v>
      </c>
      <c r="AD25" s="63">
        <v>17</v>
      </c>
      <c r="AE25" s="136">
        <v>2</v>
      </c>
      <c r="AF25" s="63">
        <v>7</v>
      </c>
      <c r="AG25" s="63">
        <v>5</v>
      </c>
      <c r="AH25" s="63">
        <v>0</v>
      </c>
      <c r="AI25" s="63">
        <v>15</v>
      </c>
      <c r="AJ25" s="63"/>
      <c r="AK25" s="63">
        <v>8</v>
      </c>
      <c r="AL25" s="63"/>
      <c r="AM25" s="63" t="s">
        <v>49</v>
      </c>
      <c r="AN25" s="63">
        <v>26</v>
      </c>
      <c r="AO25"/>
      <c r="AP25"/>
      <c r="AQ25"/>
      <c r="AR25"/>
      <c r="AS25"/>
      <c r="AT25"/>
      <c r="AU25"/>
      <c r="AV25"/>
      <c r="AW25"/>
      <c r="AX25"/>
      <c r="AY25"/>
      <c r="AZ25"/>
      <c r="BA25" s="645"/>
      <c r="BB25"/>
      <c r="BC25"/>
      <c r="BD25"/>
      <c r="BE25"/>
      <c r="BF25"/>
      <c r="BG25"/>
      <c r="BH25"/>
      <c r="BI25"/>
      <c r="BJ25"/>
      <c r="BK25"/>
    </row>
    <row r="26" spans="1:63" ht="15.75" thickBot="1" x14ac:dyDescent="0.3">
      <c r="A26" s="64" t="s">
        <v>1063</v>
      </c>
      <c r="B26" s="63">
        <v>18</v>
      </c>
      <c r="C26" s="63"/>
      <c r="D26" s="63" t="s">
        <v>49</v>
      </c>
      <c r="E26" s="63" t="s">
        <v>49</v>
      </c>
      <c r="F26" s="63" t="s">
        <v>49</v>
      </c>
      <c r="G26" s="63" t="s">
        <v>60</v>
      </c>
      <c r="H26" s="63" t="s">
        <v>63</v>
      </c>
      <c r="I26" s="63" t="s">
        <v>67</v>
      </c>
      <c r="J26" s="63" t="s">
        <v>63</v>
      </c>
      <c r="K26" s="63" t="s">
        <v>33</v>
      </c>
      <c r="L26" s="63" t="s">
        <v>105</v>
      </c>
      <c r="M26" s="63" t="s">
        <v>60</v>
      </c>
      <c r="N26" s="63" t="s">
        <v>62</v>
      </c>
      <c r="O26" s="63" t="s">
        <v>63</v>
      </c>
      <c r="P26" s="63" t="s">
        <v>38</v>
      </c>
      <c r="Q26" s="63" t="s">
        <v>58</v>
      </c>
      <c r="R26" s="63" t="s">
        <v>65</v>
      </c>
      <c r="S26" s="63" t="s">
        <v>33</v>
      </c>
      <c r="T26" s="63"/>
      <c r="U26" s="63"/>
      <c r="V26" s="63"/>
      <c r="W26" s="63"/>
      <c r="X26" s="350"/>
      <c r="Y26" s="640"/>
      <c r="Z26" s="63"/>
      <c r="AA26" s="63"/>
      <c r="AB26" s="63"/>
      <c r="AC26" s="63" t="s">
        <v>128</v>
      </c>
      <c r="AD26" s="63">
        <v>18</v>
      </c>
      <c r="AE26" s="136">
        <v>1</v>
      </c>
      <c r="AF26" s="63">
        <v>8</v>
      </c>
      <c r="AG26" s="63">
        <v>6</v>
      </c>
      <c r="AH26" s="63">
        <v>1</v>
      </c>
      <c r="AI26" s="63">
        <v>3</v>
      </c>
      <c r="AJ26" s="63"/>
      <c r="AK26" s="63"/>
      <c r="AL26" s="63"/>
      <c r="AM26" s="63" t="s">
        <v>33</v>
      </c>
      <c r="AN26" s="63">
        <v>17</v>
      </c>
      <c r="AO26"/>
      <c r="AP26"/>
      <c r="AQ26"/>
      <c r="AR26"/>
      <c r="AS26"/>
      <c r="AT26"/>
      <c r="AU26"/>
      <c r="AV26"/>
      <c r="AW26"/>
      <c r="AX26"/>
      <c r="AY26"/>
      <c r="AZ26"/>
      <c r="BA26" s="645"/>
      <c r="BB26"/>
      <c r="BC26"/>
      <c r="BD26"/>
      <c r="BE26"/>
      <c r="BF26"/>
      <c r="BG26"/>
      <c r="BH26"/>
      <c r="BI26"/>
      <c r="BJ26"/>
      <c r="BK26"/>
    </row>
    <row r="27" spans="1:63" ht="15.75" thickBot="1" x14ac:dyDescent="0.3">
      <c r="A27" s="64" t="s">
        <v>1064</v>
      </c>
      <c r="B27" s="63">
        <v>19</v>
      </c>
      <c r="C27" s="63"/>
      <c r="D27" s="63" t="s">
        <v>36</v>
      </c>
      <c r="E27" s="63" t="s">
        <v>35</v>
      </c>
      <c r="F27" s="63" t="s">
        <v>36</v>
      </c>
      <c r="G27" s="63" t="s">
        <v>60</v>
      </c>
      <c r="H27" s="63" t="s">
        <v>62</v>
      </c>
      <c r="I27" s="63" t="s">
        <v>63</v>
      </c>
      <c r="J27" s="63" t="s">
        <v>46</v>
      </c>
      <c r="K27" s="63" t="s">
        <v>61</v>
      </c>
      <c r="L27" s="63" t="s">
        <v>105</v>
      </c>
      <c r="M27" s="63" t="s">
        <v>49</v>
      </c>
      <c r="N27" s="63" t="s">
        <v>62</v>
      </c>
      <c r="O27" s="63" t="s">
        <v>39</v>
      </c>
      <c r="P27" s="63" t="s">
        <v>32</v>
      </c>
      <c r="Q27" s="63" t="s">
        <v>67</v>
      </c>
      <c r="R27" s="63" t="s">
        <v>58</v>
      </c>
      <c r="S27" s="63" t="s">
        <v>33</v>
      </c>
      <c r="T27" s="63"/>
      <c r="U27" s="63"/>
      <c r="V27" s="63"/>
      <c r="W27" s="63"/>
      <c r="X27" s="350"/>
      <c r="Y27" s="640"/>
      <c r="Z27" s="63"/>
      <c r="AA27" s="63"/>
      <c r="AB27" s="63"/>
      <c r="AC27" s="63" t="s">
        <v>130</v>
      </c>
      <c r="AD27" s="63">
        <v>19</v>
      </c>
      <c r="AE27" s="136">
        <v>1</v>
      </c>
      <c r="AF27" s="63">
        <v>9</v>
      </c>
      <c r="AG27" s="63">
        <v>4</v>
      </c>
      <c r="AH27" s="63">
        <v>2</v>
      </c>
      <c r="AI27" s="63"/>
      <c r="AJ27" s="63"/>
      <c r="AK27" s="63"/>
      <c r="AL27" s="63"/>
      <c r="AM27" s="63" t="s">
        <v>33</v>
      </c>
      <c r="AN27" s="63">
        <v>22</v>
      </c>
      <c r="AO27"/>
      <c r="AP27"/>
      <c r="AQ27"/>
      <c r="AR27"/>
      <c r="AS27"/>
      <c r="AT27"/>
      <c r="AU27"/>
      <c r="AV27"/>
      <c r="AW27"/>
      <c r="AX27"/>
      <c r="AY27"/>
      <c r="AZ27"/>
      <c r="BA27" s="645"/>
      <c r="BB27"/>
      <c r="BC27"/>
      <c r="BD27"/>
      <c r="BE27"/>
      <c r="BF27"/>
      <c r="BG27"/>
      <c r="BH27"/>
      <c r="BI27"/>
      <c r="BJ27"/>
      <c r="BK27"/>
    </row>
    <row r="28" spans="1:63" ht="15.75" thickBot="1" x14ac:dyDescent="0.3">
      <c r="A28" s="64" t="s">
        <v>1065</v>
      </c>
      <c r="B28" s="63">
        <v>20</v>
      </c>
      <c r="C28" s="63"/>
      <c r="D28" s="63" t="s">
        <v>49</v>
      </c>
      <c r="E28" s="63" t="s">
        <v>60</v>
      </c>
      <c r="F28" s="63" t="s">
        <v>35</v>
      </c>
      <c r="G28" s="63" t="s">
        <v>39</v>
      </c>
      <c r="H28" s="63" t="s">
        <v>62</v>
      </c>
      <c r="I28" s="63" t="s">
        <v>63</v>
      </c>
      <c r="J28" s="63" t="s">
        <v>48</v>
      </c>
      <c r="K28" s="63" t="s">
        <v>34</v>
      </c>
      <c r="L28" s="63" t="s">
        <v>33</v>
      </c>
      <c r="M28" s="63" t="s">
        <v>32</v>
      </c>
      <c r="N28" s="63" t="s">
        <v>62</v>
      </c>
      <c r="O28" s="63" t="s">
        <v>33</v>
      </c>
      <c r="P28" s="63" t="s">
        <v>32</v>
      </c>
      <c r="Q28" s="63" t="s">
        <v>65</v>
      </c>
      <c r="R28" s="63" t="s">
        <v>62</v>
      </c>
      <c r="S28" s="63" t="s">
        <v>45</v>
      </c>
      <c r="T28" s="63"/>
      <c r="U28" s="63"/>
      <c r="V28" s="63"/>
      <c r="W28" s="63"/>
      <c r="X28" s="350"/>
      <c r="Y28" s="640"/>
      <c r="Z28" s="63"/>
      <c r="AA28" s="63"/>
      <c r="AB28" s="63"/>
      <c r="AC28" s="63" t="s">
        <v>130</v>
      </c>
      <c r="AD28" s="63">
        <v>20</v>
      </c>
      <c r="AE28" s="136">
        <v>1</v>
      </c>
      <c r="AF28" s="63">
        <v>9</v>
      </c>
      <c r="AG28" s="63">
        <v>6</v>
      </c>
      <c r="AH28" s="63">
        <v>0</v>
      </c>
      <c r="AI28" s="63">
        <v>4</v>
      </c>
      <c r="AJ28" s="63"/>
      <c r="AK28" s="63">
        <v>2</v>
      </c>
      <c r="AL28" s="63"/>
      <c r="AM28" s="63" t="s">
        <v>33</v>
      </c>
      <c r="AN28" s="63">
        <v>19</v>
      </c>
      <c r="AO28"/>
      <c r="AP28"/>
      <c r="AQ28"/>
      <c r="AR28"/>
      <c r="AS28"/>
      <c r="AT28"/>
      <c r="AU28"/>
      <c r="AV28"/>
      <c r="AW28"/>
      <c r="AX28"/>
      <c r="AY28"/>
      <c r="AZ28"/>
      <c r="BA28" s="645"/>
      <c r="BB28"/>
      <c r="BC28"/>
      <c r="BD28"/>
      <c r="BE28"/>
      <c r="BF28"/>
      <c r="BG28"/>
      <c r="BH28"/>
      <c r="BI28"/>
      <c r="BJ28"/>
      <c r="BK28"/>
    </row>
    <row r="29" spans="1:63" ht="15.75" thickBot="1" x14ac:dyDescent="0.3">
      <c r="A29" s="64" t="s">
        <v>1066</v>
      </c>
      <c r="B29" s="63">
        <v>21</v>
      </c>
      <c r="C29" s="63"/>
      <c r="D29" s="63" t="s">
        <v>39</v>
      </c>
      <c r="E29" s="63" t="s">
        <v>64</v>
      </c>
      <c r="F29" s="63" t="s">
        <v>33</v>
      </c>
      <c r="G29" s="63" t="s">
        <v>59</v>
      </c>
      <c r="H29" s="63" t="s">
        <v>58</v>
      </c>
      <c r="I29" s="63" t="s">
        <v>47</v>
      </c>
      <c r="J29" s="63" t="s">
        <v>59</v>
      </c>
      <c r="K29" s="63" t="s">
        <v>58</v>
      </c>
      <c r="L29" s="63" t="s">
        <v>66</v>
      </c>
      <c r="M29" s="63" t="s">
        <v>62</v>
      </c>
      <c r="N29" s="63" t="s">
        <v>58</v>
      </c>
      <c r="O29" s="63"/>
      <c r="P29" s="63"/>
      <c r="Q29" s="63"/>
      <c r="R29" s="63"/>
      <c r="S29" s="63"/>
      <c r="T29" s="63"/>
      <c r="U29" s="63"/>
      <c r="V29" s="63"/>
      <c r="W29" s="63"/>
      <c r="X29" s="350"/>
      <c r="Y29" s="640" t="s">
        <v>67</v>
      </c>
      <c r="Z29" s="63" t="s">
        <v>58</v>
      </c>
      <c r="AA29" s="63" t="s">
        <v>65</v>
      </c>
      <c r="AB29" s="63" t="s">
        <v>62</v>
      </c>
      <c r="AC29" s="63" t="s">
        <v>130</v>
      </c>
      <c r="AD29" s="63">
        <v>21</v>
      </c>
      <c r="AE29" s="136">
        <v>0</v>
      </c>
      <c r="AF29" s="63">
        <v>2</v>
      </c>
      <c r="AG29" s="63">
        <v>7</v>
      </c>
      <c r="AH29" s="63">
        <v>6</v>
      </c>
      <c r="AI29" s="63"/>
      <c r="AJ29" s="63"/>
      <c r="AK29" s="63"/>
      <c r="AL29" s="63"/>
      <c r="AM29" s="63" t="s">
        <v>58</v>
      </c>
      <c r="AN29" s="63">
        <v>2</v>
      </c>
      <c r="AO29"/>
      <c r="AP29"/>
      <c r="AQ29"/>
      <c r="AR29"/>
      <c r="AS29"/>
      <c r="AT29"/>
      <c r="AU29"/>
      <c r="AV29"/>
      <c r="AW29"/>
      <c r="AX29"/>
      <c r="AY29"/>
      <c r="AZ29"/>
      <c r="BA29" s="645"/>
      <c r="BB29"/>
      <c r="BC29"/>
      <c r="BD29"/>
      <c r="BE29"/>
      <c r="BF29"/>
      <c r="BG29"/>
      <c r="BH29"/>
      <c r="BI29"/>
      <c r="BJ29"/>
      <c r="BK29"/>
    </row>
    <row r="30" spans="1:63" ht="15.75" thickBot="1" x14ac:dyDescent="0.3">
      <c r="A30" s="64" t="s">
        <v>1067</v>
      </c>
      <c r="B30" s="63">
        <v>22</v>
      </c>
      <c r="C30" s="63"/>
      <c r="D30" s="63" t="s">
        <v>35</v>
      </c>
      <c r="E30" s="63" t="s">
        <v>33</v>
      </c>
      <c r="F30" s="63" t="s">
        <v>31</v>
      </c>
      <c r="G30" s="63" t="s">
        <v>61</v>
      </c>
      <c r="H30" s="63" t="s">
        <v>59</v>
      </c>
      <c r="I30" s="63" t="s">
        <v>48</v>
      </c>
      <c r="J30" s="63" t="s">
        <v>67</v>
      </c>
      <c r="K30" s="63" t="s">
        <v>40</v>
      </c>
      <c r="L30" s="63" t="s">
        <v>31</v>
      </c>
      <c r="M30" s="63" t="s">
        <v>45</v>
      </c>
      <c r="N30" s="63" t="s">
        <v>59</v>
      </c>
      <c r="O30" s="63" t="s">
        <v>63</v>
      </c>
      <c r="P30" s="63" t="s">
        <v>48</v>
      </c>
      <c r="Q30" s="63" t="s">
        <v>66</v>
      </c>
      <c r="R30" s="63" t="s">
        <v>67</v>
      </c>
      <c r="S30" s="63" t="s">
        <v>33</v>
      </c>
      <c r="T30" s="63"/>
      <c r="U30" s="63"/>
      <c r="V30" s="63"/>
      <c r="W30" s="63"/>
      <c r="X30" s="350"/>
      <c r="Y30" s="640"/>
      <c r="Z30" s="63"/>
      <c r="AA30" s="63"/>
      <c r="AB30" s="63"/>
      <c r="AC30" s="63" t="s">
        <v>128</v>
      </c>
      <c r="AD30" s="63">
        <v>22</v>
      </c>
      <c r="AE30" s="136">
        <v>3</v>
      </c>
      <c r="AF30" s="63">
        <v>5</v>
      </c>
      <c r="AG30" s="63">
        <v>3</v>
      </c>
      <c r="AH30" s="63">
        <v>5</v>
      </c>
      <c r="AI30" s="63">
        <v>1</v>
      </c>
      <c r="AJ30" s="63"/>
      <c r="AK30" s="63"/>
      <c r="AL30" s="63"/>
      <c r="AM30" s="63" t="s">
        <v>38</v>
      </c>
      <c r="AN30" s="63">
        <v>13</v>
      </c>
      <c r="AO30"/>
      <c r="AP30"/>
      <c r="AQ30"/>
      <c r="AR30"/>
      <c r="AS30"/>
      <c r="AT30"/>
      <c r="AU30"/>
      <c r="AV30"/>
      <c r="AW30"/>
      <c r="AX30"/>
      <c r="AY30"/>
      <c r="AZ30"/>
      <c r="BA30" s="645"/>
      <c r="BB30"/>
      <c r="BC30"/>
      <c r="BD30"/>
      <c r="BE30"/>
      <c r="BF30"/>
      <c r="BG30"/>
      <c r="BH30"/>
      <c r="BI30"/>
      <c r="BJ30"/>
      <c r="BK30"/>
    </row>
    <row r="31" spans="1:63" ht="15.75" thickBot="1" x14ac:dyDescent="0.3">
      <c r="A31" s="64" t="s">
        <v>1068</v>
      </c>
      <c r="B31" s="63">
        <v>23</v>
      </c>
      <c r="C31" s="63"/>
      <c r="D31" s="63" t="s">
        <v>32</v>
      </c>
      <c r="E31" s="63" t="s">
        <v>45</v>
      </c>
      <c r="F31" s="63" t="s">
        <v>60</v>
      </c>
      <c r="G31" s="63" t="s">
        <v>62</v>
      </c>
      <c r="H31" s="63" t="s">
        <v>62</v>
      </c>
      <c r="I31" s="63" t="s">
        <v>48</v>
      </c>
      <c r="J31" s="63" t="s">
        <v>58</v>
      </c>
      <c r="K31" s="63" t="s">
        <v>36</v>
      </c>
      <c r="L31" s="63" t="s">
        <v>105</v>
      </c>
      <c r="M31" s="63" t="s">
        <v>36</v>
      </c>
      <c r="N31" s="63" t="s">
        <v>62</v>
      </c>
      <c r="O31" s="63" t="s">
        <v>48</v>
      </c>
      <c r="P31" s="63" t="s">
        <v>48</v>
      </c>
      <c r="Q31" s="63" t="s">
        <v>59</v>
      </c>
      <c r="R31" s="63" t="s">
        <v>59</v>
      </c>
      <c r="S31" s="63" t="s">
        <v>33</v>
      </c>
      <c r="T31" s="63"/>
      <c r="U31" s="63"/>
      <c r="V31" s="63"/>
      <c r="W31" s="63"/>
      <c r="X31" s="350"/>
      <c r="Y31" s="640"/>
      <c r="Z31" s="63"/>
      <c r="AA31" s="63"/>
      <c r="AB31" s="63"/>
      <c r="AC31" s="63" t="s">
        <v>128</v>
      </c>
      <c r="AD31" s="63">
        <v>23</v>
      </c>
      <c r="AE31" s="136">
        <v>1</v>
      </c>
      <c r="AF31" s="63">
        <v>6</v>
      </c>
      <c r="AG31" s="63">
        <v>7</v>
      </c>
      <c r="AH31" s="63">
        <v>2</v>
      </c>
      <c r="AI31" s="63">
        <v>6</v>
      </c>
      <c r="AJ31" s="63"/>
      <c r="AK31" s="63"/>
      <c r="AL31" s="63"/>
      <c r="AM31" s="63" t="s">
        <v>33</v>
      </c>
      <c r="AN31" s="63">
        <v>16</v>
      </c>
      <c r="AO31"/>
      <c r="AP31"/>
      <c r="AQ31"/>
      <c r="AR31"/>
      <c r="AS31"/>
      <c r="AT31"/>
      <c r="AU31"/>
      <c r="AV31"/>
      <c r="AW31"/>
      <c r="AX31"/>
      <c r="AY31"/>
      <c r="AZ31"/>
      <c r="BA31" s="645"/>
      <c r="BB31"/>
      <c r="BC31"/>
      <c r="BD31"/>
      <c r="BE31"/>
      <c r="BF31"/>
      <c r="BG31"/>
      <c r="BH31"/>
      <c r="BI31"/>
      <c r="BJ31"/>
      <c r="BK31"/>
    </row>
    <row r="32" spans="1:63" ht="15.75" thickBot="1" x14ac:dyDescent="0.3">
      <c r="A32" s="64" t="s">
        <v>1069</v>
      </c>
      <c r="B32" s="63">
        <v>24</v>
      </c>
      <c r="C32" s="63"/>
      <c r="D32" s="63" t="s">
        <v>35</v>
      </c>
      <c r="E32" s="63" t="s">
        <v>45</v>
      </c>
      <c r="F32" s="63" t="s">
        <v>36</v>
      </c>
      <c r="G32" s="63" t="s">
        <v>48</v>
      </c>
      <c r="H32" s="63" t="s">
        <v>63</v>
      </c>
      <c r="I32" s="63" t="s">
        <v>65</v>
      </c>
      <c r="J32" s="63" t="s">
        <v>48</v>
      </c>
      <c r="K32" s="63" t="s">
        <v>35</v>
      </c>
      <c r="L32" s="63" t="s">
        <v>36</v>
      </c>
      <c r="M32" s="63" t="s">
        <v>45</v>
      </c>
      <c r="N32" s="63" t="s">
        <v>63</v>
      </c>
      <c r="O32" s="63" t="s">
        <v>48</v>
      </c>
      <c r="P32" s="63" t="s">
        <v>61</v>
      </c>
      <c r="Q32" s="63" t="s">
        <v>62</v>
      </c>
      <c r="R32" s="63" t="s">
        <v>65</v>
      </c>
      <c r="S32" s="63" t="s">
        <v>33</v>
      </c>
      <c r="T32" s="63"/>
      <c r="U32" s="63"/>
      <c r="V32" s="63"/>
      <c r="W32" s="63"/>
      <c r="X32" s="350"/>
      <c r="Y32" s="640"/>
      <c r="Z32" s="63"/>
      <c r="AA32" s="63"/>
      <c r="AB32" s="63"/>
      <c r="AC32" s="63" t="s">
        <v>128</v>
      </c>
      <c r="AD32" s="63">
        <v>24</v>
      </c>
      <c r="AE32" s="136">
        <v>0</v>
      </c>
      <c r="AF32" s="63">
        <v>8</v>
      </c>
      <c r="AG32" s="63">
        <v>8</v>
      </c>
      <c r="AH32" s="63">
        <v>0</v>
      </c>
      <c r="AI32" s="63">
        <v>2</v>
      </c>
      <c r="AJ32" s="63"/>
      <c r="AK32" s="63">
        <v>4</v>
      </c>
      <c r="AL32" s="63"/>
      <c r="AM32" s="63" t="s">
        <v>33</v>
      </c>
      <c r="AN32" s="63">
        <v>22</v>
      </c>
      <c r="AO32"/>
      <c r="AP32"/>
      <c r="AQ32"/>
      <c r="AR32"/>
      <c r="AS32"/>
      <c r="AT32"/>
      <c r="AU32"/>
      <c r="AV32"/>
      <c r="AW32"/>
      <c r="AX32"/>
      <c r="AY32"/>
      <c r="AZ32"/>
      <c r="BA32" s="645"/>
      <c r="BB32"/>
      <c r="BC32"/>
      <c r="BD32"/>
      <c r="BE32"/>
      <c r="BF32"/>
      <c r="BG32"/>
      <c r="BH32"/>
      <c r="BI32"/>
      <c r="BJ32"/>
      <c r="BK32"/>
    </row>
    <row r="33" spans="1:63" ht="15.75" thickBot="1" x14ac:dyDescent="0.3">
      <c r="A33" s="64" t="s">
        <v>1070</v>
      </c>
      <c r="B33" s="63">
        <v>25</v>
      </c>
      <c r="C33" s="63"/>
      <c r="D33" s="63" t="s">
        <v>38</v>
      </c>
      <c r="E33" s="63" t="s">
        <v>32</v>
      </c>
      <c r="F33" s="63" t="s">
        <v>38</v>
      </c>
      <c r="G33" s="63" t="s">
        <v>35</v>
      </c>
      <c r="H33" s="63" t="s">
        <v>62</v>
      </c>
      <c r="I33" s="63" t="s">
        <v>59</v>
      </c>
      <c r="J33" s="63" t="s">
        <v>59</v>
      </c>
      <c r="K33" s="63" t="s">
        <v>34</v>
      </c>
      <c r="L33" s="63" t="s">
        <v>35</v>
      </c>
      <c r="M33" s="63" t="s">
        <v>45</v>
      </c>
      <c r="N33" s="63" t="s">
        <v>62</v>
      </c>
      <c r="O33" s="63"/>
      <c r="P33" s="63"/>
      <c r="Q33" s="63"/>
      <c r="R33" s="63"/>
      <c r="S33" s="63"/>
      <c r="T33" s="63"/>
      <c r="U33" s="63"/>
      <c r="V33" s="63"/>
      <c r="W33" s="63"/>
      <c r="X33" s="350"/>
      <c r="Y33" s="640" t="s">
        <v>58</v>
      </c>
      <c r="Z33" s="63" t="s">
        <v>48</v>
      </c>
      <c r="AA33" s="63" t="s">
        <v>47</v>
      </c>
      <c r="AB33" s="63" t="s">
        <v>48</v>
      </c>
      <c r="AC33" s="63" t="s">
        <v>128</v>
      </c>
      <c r="AD33" s="63">
        <v>25</v>
      </c>
      <c r="AE33" s="136">
        <v>1</v>
      </c>
      <c r="AF33" s="63">
        <v>6</v>
      </c>
      <c r="AG33" s="63">
        <v>5</v>
      </c>
      <c r="AH33" s="63">
        <v>3</v>
      </c>
      <c r="AI33" s="63">
        <v>7</v>
      </c>
      <c r="AJ33" s="63"/>
      <c r="AK33" s="63">
        <v>6</v>
      </c>
      <c r="AL33" s="63"/>
      <c r="AM33" s="63" t="s">
        <v>39</v>
      </c>
      <c r="AN33" s="63">
        <v>10</v>
      </c>
      <c r="AO33"/>
      <c r="AP33"/>
      <c r="AQ33"/>
      <c r="AR33"/>
      <c r="AS33"/>
      <c r="AT33"/>
      <c r="AU33"/>
      <c r="AV33"/>
      <c r="AW33"/>
      <c r="AX33"/>
      <c r="AY33"/>
      <c r="AZ33"/>
      <c r="BA33" s="645"/>
      <c r="BB33"/>
      <c r="BC33"/>
      <c r="BD33"/>
      <c r="BE33"/>
      <c r="BF33"/>
      <c r="BG33"/>
      <c r="BH33"/>
      <c r="BI33"/>
      <c r="BJ33"/>
      <c r="BK33"/>
    </row>
    <row r="34" spans="1:63" ht="15.75" thickBot="1" x14ac:dyDescent="0.3">
      <c r="A34" s="64" t="s">
        <v>1071</v>
      </c>
      <c r="B34" s="63">
        <v>26</v>
      </c>
      <c r="C34" s="63"/>
      <c r="D34" s="63" t="s">
        <v>49</v>
      </c>
      <c r="E34" s="63" t="s">
        <v>45</v>
      </c>
      <c r="F34" s="63" t="s">
        <v>39</v>
      </c>
      <c r="G34" s="63" t="s">
        <v>63</v>
      </c>
      <c r="H34" s="63" t="s">
        <v>63</v>
      </c>
      <c r="I34" s="63" t="s">
        <v>58</v>
      </c>
      <c r="J34" s="63" t="s">
        <v>59</v>
      </c>
      <c r="K34" s="63" t="s">
        <v>33</v>
      </c>
      <c r="L34" s="63" t="s">
        <v>68</v>
      </c>
      <c r="M34" s="63" t="s">
        <v>61</v>
      </c>
      <c r="N34" s="63" t="s">
        <v>63</v>
      </c>
      <c r="O34" s="63"/>
      <c r="P34" s="63"/>
      <c r="Q34" s="63"/>
      <c r="R34" s="63"/>
      <c r="S34" s="63"/>
      <c r="T34" s="63"/>
      <c r="U34" s="63"/>
      <c r="V34" s="63"/>
      <c r="W34" s="63"/>
      <c r="X34" s="350"/>
      <c r="Y34" s="640" t="s">
        <v>62</v>
      </c>
      <c r="Z34" s="63" t="s">
        <v>48</v>
      </c>
      <c r="AA34" s="63" t="s">
        <v>62</v>
      </c>
      <c r="AB34" s="63" t="s">
        <v>33</v>
      </c>
      <c r="AC34" s="63" t="s">
        <v>130</v>
      </c>
      <c r="AD34" s="63">
        <v>26</v>
      </c>
      <c r="AE34" s="136">
        <v>1</v>
      </c>
      <c r="AF34" s="63">
        <v>6</v>
      </c>
      <c r="AG34" s="63">
        <v>7</v>
      </c>
      <c r="AH34" s="63">
        <v>1</v>
      </c>
      <c r="AI34" s="63">
        <v>2</v>
      </c>
      <c r="AJ34" s="63"/>
      <c r="AK34" s="63"/>
      <c r="AL34" s="63"/>
      <c r="AM34" s="63" t="s">
        <v>38</v>
      </c>
      <c r="AN34" s="63">
        <v>12</v>
      </c>
      <c r="AO34"/>
      <c r="AP34"/>
      <c r="AQ34"/>
      <c r="AR34"/>
      <c r="AS34"/>
      <c r="AT34"/>
      <c r="AU34"/>
      <c r="AV34"/>
      <c r="AW34"/>
      <c r="AX34"/>
      <c r="AY34"/>
      <c r="AZ34"/>
      <c r="BA34" s="645"/>
      <c r="BB34"/>
      <c r="BC34"/>
      <c r="BD34"/>
      <c r="BE34"/>
      <c r="BF34"/>
      <c r="BG34"/>
      <c r="BH34"/>
      <c r="BI34"/>
      <c r="BJ34"/>
      <c r="BK34"/>
    </row>
    <row r="35" spans="1:63" ht="15.75" thickBot="1" x14ac:dyDescent="0.3">
      <c r="A35" s="64" t="s">
        <v>1072</v>
      </c>
      <c r="B35" s="63">
        <v>27</v>
      </c>
      <c r="C35" s="63"/>
      <c r="D35" s="63" t="s">
        <v>38</v>
      </c>
      <c r="E35" s="63" t="s">
        <v>59</v>
      </c>
      <c r="F35" s="63" t="s">
        <v>48</v>
      </c>
      <c r="G35" s="63" t="s">
        <v>67</v>
      </c>
      <c r="H35" s="63" t="s">
        <v>58</v>
      </c>
      <c r="I35" s="63" t="s">
        <v>47</v>
      </c>
      <c r="J35" s="63" t="s">
        <v>59</v>
      </c>
      <c r="K35" s="63" t="s">
        <v>48</v>
      </c>
      <c r="L35" s="63" t="s">
        <v>66</v>
      </c>
      <c r="M35" s="63" t="s">
        <v>48</v>
      </c>
      <c r="N35" s="63" t="s">
        <v>58</v>
      </c>
      <c r="O35" s="63"/>
      <c r="P35" s="63"/>
      <c r="Q35" s="63"/>
      <c r="R35" s="63"/>
      <c r="S35" s="63"/>
      <c r="T35" s="63"/>
      <c r="U35" s="63"/>
      <c r="V35" s="63"/>
      <c r="W35" s="63"/>
      <c r="X35" s="350"/>
      <c r="Y35" s="640" t="s">
        <v>67</v>
      </c>
      <c r="Z35" s="63" t="s">
        <v>58</v>
      </c>
      <c r="AA35" s="63" t="s">
        <v>66</v>
      </c>
      <c r="AB35" s="63" t="s">
        <v>59</v>
      </c>
      <c r="AC35" s="63" t="s">
        <v>130</v>
      </c>
      <c r="AD35" s="63">
        <v>27</v>
      </c>
      <c r="AE35" s="136">
        <v>0</v>
      </c>
      <c r="AF35" s="63">
        <v>1</v>
      </c>
      <c r="AG35" s="63">
        <v>6</v>
      </c>
      <c r="AH35" s="63">
        <v>8</v>
      </c>
      <c r="AI35" s="63"/>
      <c r="AJ35" s="63"/>
      <c r="AK35" s="63">
        <v>1</v>
      </c>
      <c r="AL35" s="63"/>
      <c r="AM35" s="63" t="s">
        <v>58</v>
      </c>
      <c r="AN35" s="63">
        <v>1</v>
      </c>
      <c r="AO35"/>
      <c r="AP35"/>
      <c r="AQ35"/>
      <c r="AR35"/>
      <c r="AS35"/>
      <c r="AT35"/>
      <c r="AU35"/>
      <c r="AV35"/>
      <c r="AW35"/>
      <c r="AX35"/>
      <c r="AY35"/>
      <c r="AZ35"/>
      <c r="BA35" s="645"/>
      <c r="BB35"/>
      <c r="BC35"/>
      <c r="BD35"/>
      <c r="BE35"/>
      <c r="BF35"/>
      <c r="BG35"/>
      <c r="BH35"/>
      <c r="BI35"/>
      <c r="BJ35"/>
      <c r="BK35"/>
    </row>
    <row r="36" spans="1:63" ht="15.75" thickBot="1" x14ac:dyDescent="0.3">
      <c r="A36" s="64" t="s">
        <v>1073</v>
      </c>
      <c r="B36" s="63">
        <v>28</v>
      </c>
      <c r="C36" s="63"/>
      <c r="D36" s="63" t="s">
        <v>35</v>
      </c>
      <c r="E36" s="63" t="s">
        <v>32</v>
      </c>
      <c r="F36" s="63" t="s">
        <v>61</v>
      </c>
      <c r="G36" s="63" t="s">
        <v>45</v>
      </c>
      <c r="H36" s="63" t="s">
        <v>58</v>
      </c>
      <c r="I36" s="63" t="s">
        <v>33</v>
      </c>
      <c r="J36" s="63" t="s">
        <v>67</v>
      </c>
      <c r="K36" s="63" t="s">
        <v>28</v>
      </c>
      <c r="L36" s="63" t="s">
        <v>73</v>
      </c>
      <c r="M36" s="63" t="s">
        <v>32</v>
      </c>
      <c r="N36" s="63" t="s">
        <v>58</v>
      </c>
      <c r="O36" s="63" t="s">
        <v>58</v>
      </c>
      <c r="P36" s="63" t="s">
        <v>48</v>
      </c>
      <c r="Q36" s="63" t="s">
        <v>66</v>
      </c>
      <c r="R36" s="63" t="s">
        <v>59</v>
      </c>
      <c r="S36" s="63" t="s">
        <v>33</v>
      </c>
      <c r="T36" s="63"/>
      <c r="U36" s="63"/>
      <c r="V36" s="63"/>
      <c r="W36" s="63"/>
      <c r="X36" s="350"/>
      <c r="Y36" s="640"/>
      <c r="Z36" s="63"/>
      <c r="AA36" s="63"/>
      <c r="AB36" s="63"/>
      <c r="AC36" s="63" t="s">
        <v>128</v>
      </c>
      <c r="AD36" s="63">
        <v>28</v>
      </c>
      <c r="AE36" s="136">
        <v>2</v>
      </c>
      <c r="AF36" s="63">
        <v>7</v>
      </c>
      <c r="AG36" s="63">
        <v>4</v>
      </c>
      <c r="AH36" s="63">
        <v>3</v>
      </c>
      <c r="AI36" s="63">
        <v>5</v>
      </c>
      <c r="AJ36" s="63"/>
      <c r="AK36" s="63"/>
      <c r="AL36" s="63"/>
      <c r="AM36" s="63" t="s">
        <v>33</v>
      </c>
      <c r="AN36" s="63">
        <v>17</v>
      </c>
      <c r="AO36"/>
      <c r="AP36"/>
      <c r="AQ36"/>
      <c r="AR36"/>
      <c r="AS36"/>
      <c r="AT36"/>
      <c r="AU36"/>
      <c r="AV36"/>
      <c r="AW36"/>
      <c r="AX36"/>
      <c r="AY36"/>
      <c r="AZ36"/>
      <c r="BA36" s="645"/>
      <c r="BB36"/>
      <c r="BC36"/>
      <c r="BD36"/>
      <c r="BE36"/>
      <c r="BF36"/>
      <c r="BG36"/>
      <c r="BH36"/>
      <c r="BI36"/>
      <c r="BJ36"/>
      <c r="BK36"/>
    </row>
    <row r="37" spans="1:63" ht="15.75" thickBot="1" x14ac:dyDescent="0.3">
      <c r="A37" s="64" t="s">
        <v>1074</v>
      </c>
      <c r="B37" s="63">
        <v>29</v>
      </c>
      <c r="C37" s="63"/>
      <c r="D37" s="63" t="s">
        <v>61</v>
      </c>
      <c r="E37" s="63" t="s">
        <v>45</v>
      </c>
      <c r="F37" s="63" t="s">
        <v>45</v>
      </c>
      <c r="G37" s="63" t="s">
        <v>32</v>
      </c>
      <c r="H37" s="63" t="s">
        <v>65</v>
      </c>
      <c r="I37" s="63" t="s">
        <v>39</v>
      </c>
      <c r="J37" s="63" t="s">
        <v>67</v>
      </c>
      <c r="K37" s="63" t="s">
        <v>49</v>
      </c>
      <c r="L37" s="63" t="s">
        <v>45</v>
      </c>
      <c r="M37" s="63" t="s">
        <v>49</v>
      </c>
      <c r="N37" s="63" t="s">
        <v>65</v>
      </c>
      <c r="O37" s="63" t="s">
        <v>39</v>
      </c>
      <c r="P37" s="63" t="s">
        <v>32</v>
      </c>
      <c r="Q37" s="63" t="s">
        <v>62</v>
      </c>
      <c r="R37" s="63" t="s">
        <v>67</v>
      </c>
      <c r="S37" s="63" t="s">
        <v>49</v>
      </c>
      <c r="T37" s="63"/>
      <c r="U37" s="63"/>
      <c r="V37" s="63"/>
      <c r="W37" s="63"/>
      <c r="X37" s="350"/>
      <c r="Y37" s="640"/>
      <c r="Z37" s="63"/>
      <c r="AA37" s="63"/>
      <c r="AB37" s="63"/>
      <c r="AC37" s="63" t="s">
        <v>128</v>
      </c>
      <c r="AD37" s="63">
        <v>29</v>
      </c>
      <c r="AE37" s="136">
        <v>0</v>
      </c>
      <c r="AF37" s="63">
        <v>11</v>
      </c>
      <c r="AG37" s="63">
        <v>3</v>
      </c>
      <c r="AH37" s="63">
        <v>2</v>
      </c>
      <c r="AI37" s="63">
        <v>6</v>
      </c>
      <c r="AJ37" s="63"/>
      <c r="AK37" s="63"/>
      <c r="AL37" s="63"/>
      <c r="AM37" s="63" t="s">
        <v>33</v>
      </c>
      <c r="AN37" s="63">
        <v>20</v>
      </c>
      <c r="AO37"/>
      <c r="AP37"/>
      <c r="AQ37"/>
      <c r="AR37"/>
      <c r="AS37"/>
      <c r="AT37"/>
      <c r="AU37"/>
      <c r="AV37"/>
      <c r="AW37"/>
      <c r="AX37"/>
      <c r="AY37"/>
      <c r="AZ37"/>
      <c r="BA37" s="645"/>
      <c r="BB37"/>
      <c r="BC37"/>
      <c r="BD37"/>
      <c r="BE37"/>
      <c r="BF37"/>
      <c r="BG37"/>
      <c r="BH37"/>
      <c r="BI37"/>
      <c r="BJ37"/>
      <c r="BK37"/>
    </row>
    <row r="38" spans="1:63" ht="15.75" thickBot="1" x14ac:dyDescent="0.3">
      <c r="A38" s="64" t="s">
        <v>1075</v>
      </c>
      <c r="B38" s="63">
        <v>30</v>
      </c>
      <c r="C38" s="63"/>
      <c r="D38" s="63" t="s">
        <v>61</v>
      </c>
      <c r="E38" s="63" t="s">
        <v>61</v>
      </c>
      <c r="F38" s="63" t="s">
        <v>60</v>
      </c>
      <c r="G38" s="63" t="s">
        <v>63</v>
      </c>
      <c r="H38" s="63" t="s">
        <v>63</v>
      </c>
      <c r="I38" s="63" t="s">
        <v>58</v>
      </c>
      <c r="J38" s="63" t="s">
        <v>59</v>
      </c>
      <c r="K38" s="63" t="s">
        <v>63</v>
      </c>
      <c r="L38" s="63" t="s">
        <v>65</v>
      </c>
      <c r="M38" s="63" t="s">
        <v>36</v>
      </c>
      <c r="N38" s="63" t="s">
        <v>63</v>
      </c>
      <c r="O38" s="63"/>
      <c r="P38" s="63"/>
      <c r="Q38" s="63"/>
      <c r="R38" s="63"/>
      <c r="S38" s="63"/>
      <c r="T38" s="63"/>
      <c r="U38" s="63"/>
      <c r="V38" s="63"/>
      <c r="W38" s="63"/>
      <c r="X38" s="350"/>
      <c r="Y38" s="640" t="s">
        <v>62</v>
      </c>
      <c r="Z38" s="63" t="s">
        <v>48</v>
      </c>
      <c r="AA38" s="63" t="s">
        <v>65</v>
      </c>
      <c r="AB38" s="63" t="s">
        <v>33</v>
      </c>
      <c r="AC38" s="63" t="s">
        <v>130</v>
      </c>
      <c r="AD38" s="63">
        <v>30</v>
      </c>
      <c r="AE38" s="136">
        <v>0</v>
      </c>
      <c r="AF38" s="63">
        <v>5</v>
      </c>
      <c r="AG38" s="63">
        <v>9</v>
      </c>
      <c r="AH38" s="63">
        <v>1</v>
      </c>
      <c r="AI38" s="63"/>
      <c r="AJ38" s="63"/>
      <c r="AK38" s="63"/>
      <c r="AL38" s="63"/>
      <c r="AM38" s="63" t="s">
        <v>39</v>
      </c>
      <c r="AN38" s="63">
        <v>6</v>
      </c>
      <c r="AO38"/>
      <c r="AP38"/>
      <c r="AQ38"/>
      <c r="AR38"/>
      <c r="AS38"/>
      <c r="AT38"/>
      <c r="AU38"/>
      <c r="AV38"/>
      <c r="AW38"/>
      <c r="AX38"/>
      <c r="AY38"/>
      <c r="AZ38"/>
      <c r="BA38" s="645"/>
      <c r="BB38"/>
      <c r="BC38"/>
      <c r="BD38"/>
      <c r="BE38"/>
      <c r="BF38"/>
      <c r="BG38"/>
      <c r="BH38"/>
      <c r="BI38"/>
      <c r="BJ38"/>
      <c r="BK38"/>
    </row>
    <row r="39" spans="1:63" ht="15.75" thickBot="1" x14ac:dyDescent="0.3">
      <c r="A39" s="64" t="s">
        <v>1076</v>
      </c>
      <c r="B39" s="63">
        <v>31</v>
      </c>
      <c r="C39" s="63"/>
      <c r="D39" s="63" t="s">
        <v>32</v>
      </c>
      <c r="E39" s="63" t="s">
        <v>60</v>
      </c>
      <c r="F39" s="63" t="s">
        <v>33</v>
      </c>
      <c r="G39" s="63" t="s">
        <v>65</v>
      </c>
      <c r="H39" s="63" t="s">
        <v>48</v>
      </c>
      <c r="I39" s="63" t="s">
        <v>64</v>
      </c>
      <c r="J39" s="63" t="s">
        <v>59</v>
      </c>
      <c r="K39" s="63" t="s">
        <v>58</v>
      </c>
      <c r="L39" s="63" t="s">
        <v>62</v>
      </c>
      <c r="M39" s="63" t="s">
        <v>38</v>
      </c>
      <c r="N39" s="63" t="s">
        <v>48</v>
      </c>
      <c r="O39" s="63" t="s">
        <v>59</v>
      </c>
      <c r="P39" s="63" t="s">
        <v>58</v>
      </c>
      <c r="Q39" s="63" t="s">
        <v>65</v>
      </c>
      <c r="R39" s="63" t="s">
        <v>59</v>
      </c>
      <c r="S39" s="63" t="s">
        <v>48</v>
      </c>
      <c r="T39" s="63"/>
      <c r="U39" s="63"/>
      <c r="V39" s="63"/>
      <c r="W39" s="63"/>
      <c r="X39" s="350"/>
      <c r="Y39" s="640"/>
      <c r="Z39" s="63"/>
      <c r="AA39" s="63"/>
      <c r="AB39" s="63"/>
      <c r="AC39" s="63" t="s">
        <v>130</v>
      </c>
      <c r="AD39" s="63">
        <v>31</v>
      </c>
      <c r="AE39" s="136">
        <v>0</v>
      </c>
      <c r="AF39" s="63">
        <v>4</v>
      </c>
      <c r="AG39" s="63">
        <v>8</v>
      </c>
      <c r="AH39" s="63">
        <v>4</v>
      </c>
      <c r="AI39" s="63">
        <v>3</v>
      </c>
      <c r="AJ39" s="63"/>
      <c r="AK39" s="63">
        <v>1</v>
      </c>
      <c r="AL39" s="63"/>
      <c r="AM39" s="63" t="s">
        <v>62</v>
      </c>
      <c r="AN39" s="63">
        <v>4</v>
      </c>
      <c r="AO39"/>
      <c r="AP39"/>
      <c r="AQ39"/>
      <c r="AR39"/>
      <c r="AS39"/>
      <c r="AT39"/>
      <c r="AU39"/>
      <c r="AV39"/>
      <c r="AW39"/>
      <c r="AX39"/>
      <c r="AY39"/>
      <c r="AZ39"/>
      <c r="BA39" s="645"/>
      <c r="BB39"/>
      <c r="BC39"/>
      <c r="BD39"/>
      <c r="BE39"/>
      <c r="BF39"/>
      <c r="BG39"/>
      <c r="BH39"/>
      <c r="BI39"/>
      <c r="BJ39"/>
      <c r="BK39"/>
    </row>
    <row r="40" spans="1:63" ht="15.75" thickBot="1" x14ac:dyDescent="0.3">
      <c r="A40" s="67" t="s">
        <v>70</v>
      </c>
      <c r="B40" s="63"/>
      <c r="C40" s="67"/>
      <c r="D40" s="67"/>
      <c r="E40" s="67">
        <v>2</v>
      </c>
      <c r="F40" s="67">
        <v>4</v>
      </c>
      <c r="G40" s="67">
        <v>1</v>
      </c>
      <c r="H40" s="67"/>
      <c r="I40" s="67"/>
      <c r="J40" s="67"/>
      <c r="K40" s="67">
        <v>9</v>
      </c>
      <c r="L40" s="67">
        <v>14</v>
      </c>
      <c r="M40" s="67">
        <v>2</v>
      </c>
      <c r="N40" s="67"/>
      <c r="O40" s="67"/>
      <c r="P40" s="67"/>
      <c r="Q40" s="67"/>
      <c r="R40" s="67"/>
      <c r="S40" s="67"/>
      <c r="T40" s="67">
        <v>1</v>
      </c>
      <c r="U40" s="67"/>
      <c r="V40" s="67"/>
      <c r="W40" s="67"/>
      <c r="X40" s="356"/>
      <c r="Y40" s="641"/>
      <c r="Z40" s="67"/>
      <c r="AA40" s="67"/>
      <c r="AB40" s="67"/>
      <c r="AC40" s="67"/>
      <c r="AD40" s="63"/>
      <c r="AE40" s="136">
        <v>33</v>
      </c>
      <c r="AF40" s="63">
        <v>210</v>
      </c>
      <c r="AG40" s="63">
        <v>152</v>
      </c>
      <c r="AH40" s="63">
        <v>84</v>
      </c>
      <c r="AI40" s="268"/>
      <c r="AJ40" s="269"/>
      <c r="AK40" s="269"/>
      <c r="AL40" s="269"/>
      <c r="AM40" s="269"/>
      <c r="AN40" s="270"/>
      <c r="AO40"/>
      <c r="AP40"/>
      <c r="AQ40"/>
      <c r="AR40"/>
      <c r="AS40"/>
      <c r="AT40"/>
      <c r="AU40"/>
      <c r="AV40"/>
      <c r="AW40"/>
      <c r="AX40"/>
      <c r="AY40"/>
      <c r="AZ40"/>
      <c r="BA40" s="645"/>
      <c r="BB40"/>
      <c r="BC40"/>
      <c r="BD40"/>
      <c r="BE40"/>
      <c r="BF40"/>
      <c r="BG40"/>
      <c r="BH40"/>
      <c r="BI40"/>
      <c r="BJ40"/>
      <c r="BK40"/>
    </row>
    <row r="41" spans="1:63" x14ac:dyDescent="0.25">
      <c r="A41" s="120" t="s">
        <v>425</v>
      </c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 s="637"/>
      <c r="Z41"/>
      <c r="AA41"/>
      <c r="AB41"/>
      <c r="AC41"/>
      <c r="AD41"/>
      <c r="AE41" s="133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 s="645"/>
      <c r="BB41"/>
      <c r="BC41"/>
      <c r="BD41"/>
      <c r="BE41"/>
      <c r="BF41"/>
      <c r="BG41"/>
      <c r="BH41"/>
      <c r="BI41"/>
      <c r="BJ41"/>
      <c r="BK41"/>
    </row>
    <row r="42" spans="1:63" x14ac:dyDescent="0.25">
      <c r="A42" s="273" t="e" vm="2">
        <v>#VALUE!</v>
      </c>
      <c r="B42" s="349" t="s">
        <v>79</v>
      </c>
      <c r="C42" s="273" t="e" vm="1">
        <v>#VALUE!</v>
      </c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 s="637"/>
      <c r="Z42"/>
      <c r="AA42"/>
      <c r="AB42"/>
      <c r="AC42"/>
      <c r="AD42"/>
      <c r="AE42" s="133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 s="645"/>
      <c r="BB42"/>
      <c r="BC42"/>
      <c r="BD42"/>
      <c r="BE42"/>
      <c r="BF42"/>
      <c r="BG42"/>
      <c r="BH42"/>
      <c r="BI42"/>
      <c r="BJ42"/>
      <c r="BK42"/>
    </row>
    <row r="43" spans="1:63" x14ac:dyDescent="0.25">
      <c r="A43" s="273"/>
      <c r="B43" s="59"/>
      <c r="C43" s="27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 s="637"/>
      <c r="Z43"/>
      <c r="AA43"/>
      <c r="AB43"/>
      <c r="AC43"/>
      <c r="AD43"/>
      <c r="AE43" s="13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 s="645"/>
      <c r="BB43"/>
      <c r="BC43"/>
      <c r="BD43"/>
      <c r="BE43"/>
      <c r="BF43"/>
      <c r="BG43"/>
      <c r="BH43"/>
      <c r="BI43"/>
      <c r="BJ43"/>
      <c r="BK43"/>
    </row>
    <row r="44" spans="1:63" x14ac:dyDescent="0.25">
      <c r="A44" s="273"/>
      <c r="B44" s="59"/>
      <c r="C44" s="273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 s="637"/>
      <c r="Z44"/>
      <c r="AA44"/>
      <c r="AB44"/>
      <c r="AC44"/>
      <c r="AD44"/>
      <c r="AE44" s="133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 s="645"/>
      <c r="BB44"/>
      <c r="BC44"/>
      <c r="BD44"/>
      <c r="BE44"/>
      <c r="BF44"/>
      <c r="BG44"/>
      <c r="BH44"/>
      <c r="BI44"/>
      <c r="BJ44"/>
      <c r="BK44"/>
    </row>
    <row r="45" spans="1:63" x14ac:dyDescent="0.25">
      <c r="A45" s="273"/>
      <c r="B45" s="349" t="s">
        <v>80</v>
      </c>
      <c r="C45" s="273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 s="637"/>
      <c r="Z45"/>
      <c r="AA45"/>
      <c r="AB45"/>
      <c r="AC45"/>
      <c r="AD45"/>
      <c r="AE45" s="133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 s="645"/>
      <c r="BB45"/>
      <c r="BC45"/>
      <c r="BD45"/>
      <c r="BE45"/>
      <c r="BF45"/>
      <c r="BG45"/>
      <c r="BH45"/>
      <c r="BI45"/>
      <c r="BJ45"/>
      <c r="BK45"/>
    </row>
    <row r="46" spans="1:63" x14ac:dyDescent="0.25">
      <c r="A46" s="273"/>
      <c r="B46" s="349" t="s">
        <v>81</v>
      </c>
      <c r="C46" s="273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 s="637"/>
      <c r="Z46"/>
      <c r="AA46"/>
      <c r="AB46"/>
      <c r="AC46"/>
      <c r="AD46"/>
      <c r="AE46" s="133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 s="645"/>
      <c r="BB46"/>
      <c r="BC46"/>
      <c r="BD46"/>
      <c r="BE46"/>
      <c r="BF46"/>
      <c r="BG46"/>
      <c r="BH46"/>
      <c r="BI46"/>
      <c r="BJ46"/>
      <c r="BK46"/>
    </row>
    <row r="47" spans="1:63" x14ac:dyDescent="0.25">
      <c r="A47" s="273"/>
      <c r="B47" s="349" t="s">
        <v>82</v>
      </c>
      <c r="C47" s="273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 s="637"/>
      <c r="Z47"/>
      <c r="AA47"/>
      <c r="AB47"/>
      <c r="AC47"/>
      <c r="AD47"/>
      <c r="AE47" s="133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 s="645"/>
      <c r="BB47"/>
      <c r="BC47"/>
      <c r="BD47"/>
      <c r="BE47"/>
      <c r="BF47"/>
      <c r="BG47"/>
      <c r="BH47"/>
      <c r="BI47"/>
      <c r="BJ47"/>
      <c r="BK47"/>
    </row>
    <row r="48" spans="1:63" ht="15.75" thickBot="1" x14ac:dyDescent="0.3">
      <c r="A48" s="273"/>
      <c r="B48" s="349" t="s">
        <v>427</v>
      </c>
      <c r="C48" s="273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 s="637"/>
      <c r="Z48"/>
      <c r="AA48"/>
      <c r="AB48"/>
      <c r="AC48"/>
      <c r="AD48"/>
      <c r="AE48" s="133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 s="645"/>
      <c r="BB48"/>
      <c r="BC48"/>
      <c r="BD48"/>
      <c r="BE48"/>
      <c r="BF48"/>
      <c r="BG48"/>
      <c r="BH48"/>
      <c r="BI48"/>
      <c r="BJ48"/>
      <c r="BK48"/>
    </row>
    <row r="49" spans="1:63" ht="15.75" thickBot="1" x14ac:dyDescent="0.3">
      <c r="A49" s="350" t="s">
        <v>84</v>
      </c>
      <c r="B49" s="63" t="s">
        <v>85</v>
      </c>
      <c r="C49" s="350" t="s">
        <v>86</v>
      </c>
      <c r="D49" s="63" t="s">
        <v>87</v>
      </c>
      <c r="E49" s="350" t="s">
        <v>88</v>
      </c>
      <c r="F49" s="63" t="s">
        <v>204</v>
      </c>
      <c r="G49" s="350" t="s">
        <v>89</v>
      </c>
      <c r="H49" s="63" t="s">
        <v>135</v>
      </c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 s="637"/>
      <c r="Z49"/>
      <c r="AA49"/>
      <c r="AB49"/>
      <c r="AC49"/>
      <c r="AD49"/>
      <c r="AE49" s="133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 s="645"/>
      <c r="BB49"/>
      <c r="BC49"/>
      <c r="BD49"/>
      <c r="BE49"/>
      <c r="BF49"/>
      <c r="BG49"/>
      <c r="BH49"/>
      <c r="BI49"/>
      <c r="BJ49"/>
      <c r="BK49"/>
    </row>
    <row r="50" spans="1:63" ht="15.75" thickBot="1" x14ac:dyDescent="0.3">
      <c r="A50" s="352" t="s">
        <v>41</v>
      </c>
      <c r="B50" s="352" t="s">
        <v>37</v>
      </c>
      <c r="C50" s="271" t="s">
        <v>50</v>
      </c>
      <c r="D50" s="271" t="s">
        <v>189</v>
      </c>
      <c r="E50" s="271" t="s">
        <v>190</v>
      </c>
      <c r="F50" s="271" t="s">
        <v>51</v>
      </c>
      <c r="G50" s="271" t="s">
        <v>191</v>
      </c>
      <c r="H50" s="271" t="s">
        <v>52</v>
      </c>
      <c r="I50" s="271" t="s">
        <v>53</v>
      </c>
      <c r="J50" s="271" t="s">
        <v>313</v>
      </c>
      <c r="K50" s="271" t="s">
        <v>54</v>
      </c>
      <c r="L50" s="271" t="s">
        <v>55</v>
      </c>
      <c r="M50" s="271" t="s">
        <v>56</v>
      </c>
      <c r="N50" s="271" t="s">
        <v>57</v>
      </c>
      <c r="O50" s="271" t="s">
        <v>1042</v>
      </c>
      <c r="P50" s="271" t="s">
        <v>1043</v>
      </c>
      <c r="Q50" s="271" t="s">
        <v>1044</v>
      </c>
      <c r="R50" s="271" t="s">
        <v>1045</v>
      </c>
      <c r="S50" s="271" t="s">
        <v>1077</v>
      </c>
      <c r="T50" s="271" t="s">
        <v>1078</v>
      </c>
      <c r="U50" s="271" t="s">
        <v>1079</v>
      </c>
      <c r="V50" s="271" t="s">
        <v>1080</v>
      </c>
      <c r="W50" s="271" t="s">
        <v>127</v>
      </c>
      <c r="X50" s="352" t="s">
        <v>37</v>
      </c>
      <c r="Y50" s="642" t="s">
        <v>154</v>
      </c>
      <c r="Z50" s="352" t="s">
        <v>155</v>
      </c>
      <c r="AA50" s="352" t="s">
        <v>156</v>
      </c>
      <c r="AB50" s="352" t="s">
        <v>157</v>
      </c>
      <c r="AC50" s="354" t="s">
        <v>158</v>
      </c>
      <c r="AD50" s="355"/>
      <c r="AE50" s="354" t="s">
        <v>159</v>
      </c>
      <c r="AF50" s="355"/>
      <c r="AG50" s="352" t="s">
        <v>107</v>
      </c>
      <c r="AH50" s="352" t="s">
        <v>160</v>
      </c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 s="645"/>
      <c r="BB50"/>
      <c r="BC50"/>
      <c r="BD50"/>
      <c r="BE50"/>
      <c r="BF50"/>
      <c r="BG50"/>
      <c r="BH50"/>
      <c r="BI50"/>
      <c r="BJ50"/>
      <c r="BK50"/>
    </row>
    <row r="51" spans="1:63" ht="15.75" thickBot="1" x14ac:dyDescent="0.3">
      <c r="A51" s="353"/>
      <c r="B51" s="353"/>
      <c r="C51" s="272"/>
      <c r="D51" s="272"/>
      <c r="E51" s="272"/>
      <c r="F51" s="272"/>
      <c r="G51" s="272"/>
      <c r="H51" s="272"/>
      <c r="I51" s="272"/>
      <c r="J51" s="272"/>
      <c r="K51" s="272"/>
      <c r="L51" s="272"/>
      <c r="M51" s="272"/>
      <c r="N51" s="272"/>
      <c r="O51" s="272"/>
      <c r="P51" s="272"/>
      <c r="Q51" s="272"/>
      <c r="R51" s="272"/>
      <c r="S51" s="272"/>
      <c r="T51" s="272"/>
      <c r="U51" s="272"/>
      <c r="V51" s="272"/>
      <c r="W51" s="272"/>
      <c r="X51" s="353"/>
      <c r="Y51" s="643"/>
      <c r="Z51" s="353"/>
      <c r="AA51" s="353"/>
      <c r="AB51" s="353"/>
      <c r="AC51" s="351" t="s">
        <v>161</v>
      </c>
      <c r="AD51" s="351" t="s">
        <v>162</v>
      </c>
      <c r="AE51" s="629" t="s">
        <v>161</v>
      </c>
      <c r="AF51" s="351" t="s">
        <v>162</v>
      </c>
      <c r="AG51" s="353"/>
      <c r="AH51" s="353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 s="645"/>
      <c r="BB51"/>
      <c r="BC51"/>
      <c r="BD51"/>
      <c r="BE51"/>
      <c r="BF51"/>
      <c r="BG51"/>
      <c r="BH51"/>
      <c r="BI51"/>
      <c r="BJ51"/>
      <c r="BK51"/>
    </row>
    <row r="52" spans="1:63" ht="15.75" thickBot="1" x14ac:dyDescent="0.3">
      <c r="A52" s="64" t="s">
        <v>1081</v>
      </c>
      <c r="B52" s="63">
        <v>1</v>
      </c>
      <c r="C52" s="63"/>
      <c r="D52" s="63" t="s">
        <v>36</v>
      </c>
      <c r="E52" s="63" t="s">
        <v>45</v>
      </c>
      <c r="F52" s="63" t="s">
        <v>61</v>
      </c>
      <c r="G52" s="63" t="s">
        <v>40</v>
      </c>
      <c r="H52" s="63" t="s">
        <v>62</v>
      </c>
      <c r="I52" s="63" t="s">
        <v>34</v>
      </c>
      <c r="J52" s="63" t="s">
        <v>61</v>
      </c>
      <c r="K52" s="63" t="s">
        <v>36</v>
      </c>
      <c r="L52" s="63" t="s">
        <v>105</v>
      </c>
      <c r="M52" s="63" t="s">
        <v>75</v>
      </c>
      <c r="N52" s="63" t="s">
        <v>39</v>
      </c>
      <c r="O52" s="63"/>
      <c r="P52" s="63"/>
      <c r="Q52" s="63"/>
      <c r="R52" s="63"/>
      <c r="S52" s="63" t="s">
        <v>48</v>
      </c>
      <c r="T52" s="63" t="s">
        <v>33</v>
      </c>
      <c r="U52" s="63" t="s">
        <v>48</v>
      </c>
      <c r="V52" s="63" t="s">
        <v>35</v>
      </c>
      <c r="W52" s="63" t="s">
        <v>129</v>
      </c>
      <c r="X52" s="63">
        <v>1</v>
      </c>
      <c r="Y52" s="640">
        <v>4</v>
      </c>
      <c r="Z52" s="63">
        <v>8</v>
      </c>
      <c r="AA52" s="63">
        <v>3</v>
      </c>
      <c r="AB52" s="63">
        <v>0</v>
      </c>
      <c r="AC52" s="63">
        <v>23</v>
      </c>
      <c r="AD52" s="63"/>
      <c r="AE52" s="136">
        <v>4</v>
      </c>
      <c r="AF52" s="63"/>
      <c r="AG52" s="63" t="s">
        <v>35</v>
      </c>
      <c r="AH52" s="63">
        <v>26</v>
      </c>
      <c r="AI52"/>
      <c r="AJ52"/>
      <c r="AK52"/>
      <c r="AL52"/>
      <c r="AM52">
        <v>0</v>
      </c>
      <c r="AN52">
        <f>COUNTIF($Y$52:$Y$81,"=0")</f>
        <v>13</v>
      </c>
      <c r="AO52"/>
      <c r="AP52"/>
      <c r="AQ52"/>
      <c r="AR52"/>
      <c r="AS52"/>
      <c r="AT52"/>
      <c r="AU52"/>
      <c r="AV52"/>
      <c r="AW52"/>
      <c r="AX52"/>
      <c r="AY52"/>
      <c r="AZ52"/>
      <c r="BA52" s="645"/>
      <c r="BB52"/>
      <c r="BC52"/>
      <c r="BD52"/>
      <c r="BE52"/>
      <c r="BF52"/>
      <c r="BG52"/>
      <c r="BH52"/>
      <c r="BI52"/>
      <c r="BJ52"/>
      <c r="BK52"/>
    </row>
    <row r="53" spans="1:63" ht="15.75" thickBot="1" x14ac:dyDescent="0.3">
      <c r="A53" s="64" t="s">
        <v>1082</v>
      </c>
      <c r="B53" s="63">
        <v>2</v>
      </c>
      <c r="C53" s="63"/>
      <c r="D53" s="63" t="s">
        <v>49</v>
      </c>
      <c r="E53" s="63" t="s">
        <v>36</v>
      </c>
      <c r="F53" s="63" t="s">
        <v>38</v>
      </c>
      <c r="G53" s="63" t="s">
        <v>62</v>
      </c>
      <c r="H53" s="63" t="s">
        <v>46</v>
      </c>
      <c r="I53" s="63" t="s">
        <v>39</v>
      </c>
      <c r="J53" s="63" t="s">
        <v>60</v>
      </c>
      <c r="K53" s="63" t="s">
        <v>32</v>
      </c>
      <c r="L53" s="63" t="s">
        <v>31</v>
      </c>
      <c r="M53" s="63" t="s">
        <v>32</v>
      </c>
      <c r="N53" s="63" t="s">
        <v>33</v>
      </c>
      <c r="O53" s="63" t="s">
        <v>28</v>
      </c>
      <c r="P53" s="63" t="s">
        <v>36</v>
      </c>
      <c r="Q53" s="63" t="s">
        <v>39</v>
      </c>
      <c r="R53" s="63" t="s">
        <v>35</v>
      </c>
      <c r="S53" s="63"/>
      <c r="T53" s="63"/>
      <c r="U53" s="63"/>
      <c r="V53" s="63"/>
      <c r="W53" s="63" t="s">
        <v>129</v>
      </c>
      <c r="X53" s="63">
        <v>2</v>
      </c>
      <c r="Y53" s="640">
        <v>2</v>
      </c>
      <c r="Z53" s="63">
        <v>11</v>
      </c>
      <c r="AA53" s="63">
        <v>1</v>
      </c>
      <c r="AB53" s="63">
        <v>1</v>
      </c>
      <c r="AC53" s="63">
        <v>4</v>
      </c>
      <c r="AD53" s="63"/>
      <c r="AE53" s="136">
        <v>4</v>
      </c>
      <c r="AF53" s="63"/>
      <c r="AG53" s="63" t="s">
        <v>60</v>
      </c>
      <c r="AH53" s="63">
        <v>19</v>
      </c>
      <c r="AI53"/>
      <c r="AJ53"/>
      <c r="AK53"/>
      <c r="AL53"/>
      <c r="AM53">
        <v>1</v>
      </c>
      <c r="AN53">
        <f>COUNTIF($Y$52:$Y$81,"=1")</f>
        <v>5</v>
      </c>
      <c r="AO53"/>
      <c r="AP53"/>
      <c r="AQ53"/>
      <c r="AR53"/>
      <c r="AS53"/>
      <c r="AT53"/>
      <c r="AU53"/>
      <c r="AV53"/>
      <c r="AW53"/>
      <c r="AX53"/>
      <c r="AY53"/>
      <c r="AZ53"/>
      <c r="BA53" s="645"/>
      <c r="BB53"/>
      <c r="BC53"/>
      <c r="BD53"/>
      <c r="BE53"/>
      <c r="BF53"/>
      <c r="BG53"/>
      <c r="BH53"/>
      <c r="BI53"/>
      <c r="BJ53"/>
      <c r="BK53"/>
    </row>
    <row r="54" spans="1:63" ht="15.75" thickBot="1" x14ac:dyDescent="0.3">
      <c r="A54" s="64" t="s">
        <v>1083</v>
      </c>
      <c r="B54" s="63">
        <v>3</v>
      </c>
      <c r="C54" s="63"/>
      <c r="D54" s="63" t="s">
        <v>39</v>
      </c>
      <c r="E54" s="63" t="s">
        <v>35</v>
      </c>
      <c r="F54" s="63" t="s">
        <v>39</v>
      </c>
      <c r="G54" s="63" t="s">
        <v>47</v>
      </c>
      <c r="H54" s="63" t="s">
        <v>64</v>
      </c>
      <c r="I54" s="63" t="s">
        <v>46</v>
      </c>
      <c r="J54" s="63" t="s">
        <v>59</v>
      </c>
      <c r="K54" s="63" t="s">
        <v>39</v>
      </c>
      <c r="L54" s="63" t="s">
        <v>62</v>
      </c>
      <c r="M54" s="63" t="s">
        <v>60</v>
      </c>
      <c r="N54" s="63" t="s">
        <v>39</v>
      </c>
      <c r="O54" s="63" t="s">
        <v>61</v>
      </c>
      <c r="P54" s="63" t="s">
        <v>48</v>
      </c>
      <c r="Q54" s="63" t="s">
        <v>58</v>
      </c>
      <c r="R54" s="63" t="s">
        <v>39</v>
      </c>
      <c r="S54" s="63"/>
      <c r="T54" s="63"/>
      <c r="U54" s="63"/>
      <c r="V54" s="63"/>
      <c r="W54" s="63" t="s">
        <v>130</v>
      </c>
      <c r="X54" s="63">
        <v>3</v>
      </c>
      <c r="Y54" s="640">
        <v>0</v>
      </c>
      <c r="Z54" s="63">
        <v>8</v>
      </c>
      <c r="AA54" s="63">
        <v>3</v>
      </c>
      <c r="AB54" s="63">
        <v>4</v>
      </c>
      <c r="AC54" s="63"/>
      <c r="AD54" s="63"/>
      <c r="AE54" s="136">
        <v>7</v>
      </c>
      <c r="AF54" s="63"/>
      <c r="AG54" s="63" t="s">
        <v>63</v>
      </c>
      <c r="AH54" s="63">
        <v>2</v>
      </c>
      <c r="AI54"/>
      <c r="AJ54"/>
      <c r="AK54"/>
      <c r="AL54"/>
      <c r="AM54">
        <v>2</v>
      </c>
      <c r="AN54">
        <f>COUNTIF($Y$52:$Y$81,"=2")</f>
        <v>3</v>
      </c>
      <c r="AO54"/>
      <c r="AP54"/>
      <c r="AQ54"/>
      <c r="AR54"/>
      <c r="AS54"/>
      <c r="AT54"/>
      <c r="AU54"/>
      <c r="AV54"/>
      <c r="AW54"/>
      <c r="AX54"/>
      <c r="AY54"/>
      <c r="AZ54"/>
      <c r="BA54" s="645"/>
      <c r="BB54"/>
      <c r="BC54"/>
      <c r="BD54"/>
      <c r="BE54"/>
      <c r="BF54"/>
      <c r="BG54"/>
      <c r="BH54"/>
      <c r="BI54"/>
      <c r="BJ54"/>
      <c r="BK54"/>
    </row>
    <row r="55" spans="1:63" ht="15.75" thickBot="1" x14ac:dyDescent="0.3">
      <c r="A55" s="64" t="s">
        <v>1084</v>
      </c>
      <c r="B55" s="63">
        <v>4</v>
      </c>
      <c r="C55" s="63"/>
      <c r="D55" s="63" t="s">
        <v>61</v>
      </c>
      <c r="E55" s="63" t="s">
        <v>45</v>
      </c>
      <c r="F55" s="63" t="s">
        <v>39</v>
      </c>
      <c r="G55" s="63" t="s">
        <v>38</v>
      </c>
      <c r="H55" s="63" t="s">
        <v>65</v>
      </c>
      <c r="I55" s="63" t="s">
        <v>62</v>
      </c>
      <c r="J55" s="63" t="s">
        <v>59</v>
      </c>
      <c r="K55" s="63" t="s">
        <v>32</v>
      </c>
      <c r="L55" s="63" t="s">
        <v>48</v>
      </c>
      <c r="M55" s="63" t="s">
        <v>34</v>
      </c>
      <c r="N55" s="63" t="s">
        <v>33</v>
      </c>
      <c r="O55" s="63" t="s">
        <v>32</v>
      </c>
      <c r="P55" s="63" t="s">
        <v>62</v>
      </c>
      <c r="Q55" s="63" t="s">
        <v>61</v>
      </c>
      <c r="R55" s="63" t="s">
        <v>32</v>
      </c>
      <c r="S55" s="63"/>
      <c r="T55" s="63"/>
      <c r="U55" s="63"/>
      <c r="V55" s="63"/>
      <c r="W55" s="63" t="s">
        <v>130</v>
      </c>
      <c r="X55" s="63">
        <v>4</v>
      </c>
      <c r="Y55" s="640">
        <v>1</v>
      </c>
      <c r="Z55" s="63">
        <v>9</v>
      </c>
      <c r="AA55" s="63">
        <v>4</v>
      </c>
      <c r="AB55" s="63">
        <v>1</v>
      </c>
      <c r="AC55" s="63">
        <v>3</v>
      </c>
      <c r="AD55" s="63"/>
      <c r="AE55" s="136"/>
      <c r="AF55" s="63"/>
      <c r="AG55" s="63" t="s">
        <v>33</v>
      </c>
      <c r="AH55" s="63">
        <v>12</v>
      </c>
      <c r="AI55"/>
      <c r="AJ55"/>
      <c r="AK55"/>
      <c r="AL55"/>
      <c r="AM55">
        <v>3</v>
      </c>
      <c r="AN55">
        <f>COUNTIF($Y$52:$Y$81,"=3")</f>
        <v>3</v>
      </c>
      <c r="AO55"/>
      <c r="AP55"/>
      <c r="AQ55"/>
      <c r="AR55"/>
      <c r="AS55"/>
      <c r="AT55"/>
      <c r="AU55"/>
      <c r="AV55"/>
      <c r="AW55"/>
      <c r="AX55"/>
      <c r="AY55"/>
      <c r="AZ55"/>
      <c r="BA55" s="645"/>
      <c r="BB55"/>
      <c r="BC55"/>
      <c r="BD55"/>
      <c r="BE55"/>
      <c r="BF55"/>
      <c r="BG55"/>
      <c r="BH55"/>
      <c r="BI55"/>
      <c r="BJ55"/>
      <c r="BK55"/>
    </row>
    <row r="56" spans="1:63" ht="15.75" thickBot="1" x14ac:dyDescent="0.3">
      <c r="A56" s="64" t="s">
        <v>1085</v>
      </c>
      <c r="B56" s="63">
        <v>5</v>
      </c>
      <c r="C56" s="63"/>
      <c r="D56" s="63" t="s">
        <v>61</v>
      </c>
      <c r="E56" s="63" t="s">
        <v>36</v>
      </c>
      <c r="F56" s="63" t="s">
        <v>36</v>
      </c>
      <c r="G56" s="63" t="s">
        <v>48</v>
      </c>
      <c r="H56" s="63" t="s">
        <v>65</v>
      </c>
      <c r="I56" s="63" t="s">
        <v>33</v>
      </c>
      <c r="J56" s="63" t="s">
        <v>63</v>
      </c>
      <c r="K56" s="63" t="s">
        <v>61</v>
      </c>
      <c r="L56" s="63" t="s">
        <v>105</v>
      </c>
      <c r="M56" s="63" t="s">
        <v>45</v>
      </c>
      <c r="N56" s="63" t="s">
        <v>38</v>
      </c>
      <c r="O56" s="63" t="s">
        <v>28</v>
      </c>
      <c r="P56" s="63" t="s">
        <v>35</v>
      </c>
      <c r="Q56" s="63" t="s">
        <v>61</v>
      </c>
      <c r="R56" s="63" t="s">
        <v>45</v>
      </c>
      <c r="S56" s="63"/>
      <c r="T56" s="63"/>
      <c r="U56" s="63"/>
      <c r="V56" s="63"/>
      <c r="W56" s="63" t="s">
        <v>128</v>
      </c>
      <c r="X56" s="63">
        <v>5</v>
      </c>
      <c r="Y56" s="640">
        <v>2</v>
      </c>
      <c r="Z56" s="63">
        <v>10</v>
      </c>
      <c r="AA56" s="63">
        <v>3</v>
      </c>
      <c r="AB56" s="63">
        <v>0</v>
      </c>
      <c r="AC56" s="63">
        <v>8</v>
      </c>
      <c r="AD56" s="63"/>
      <c r="AE56" s="136">
        <v>4</v>
      </c>
      <c r="AF56" s="63"/>
      <c r="AG56" s="63" t="s">
        <v>49</v>
      </c>
      <c r="AH56" s="63">
        <v>23</v>
      </c>
      <c r="AI56"/>
      <c r="AJ56"/>
      <c r="AK56"/>
      <c r="AL56"/>
      <c r="AM56">
        <v>4</v>
      </c>
      <c r="AN56">
        <f>COUNTIF($Y$52:$Y$81,"=4")</f>
        <v>3</v>
      </c>
      <c r="AO56"/>
      <c r="AP56"/>
      <c r="AQ56"/>
      <c r="AR56"/>
      <c r="AS56"/>
      <c r="AT56"/>
      <c r="AU56"/>
      <c r="AV56"/>
      <c r="AW56"/>
      <c r="AX56"/>
      <c r="AY56"/>
      <c r="AZ56"/>
      <c r="BA56" s="645"/>
      <c r="BB56"/>
      <c r="BC56"/>
      <c r="BD56"/>
      <c r="BE56"/>
      <c r="BF56"/>
      <c r="BG56"/>
      <c r="BH56"/>
      <c r="BI56"/>
      <c r="BJ56"/>
      <c r="BK56"/>
    </row>
    <row r="57" spans="1:63" ht="15.75" thickBot="1" x14ac:dyDescent="0.3">
      <c r="A57" s="64" t="s">
        <v>1086</v>
      </c>
      <c r="B57" s="63">
        <v>6</v>
      </c>
      <c r="C57" s="63"/>
      <c r="D57" s="63" t="s">
        <v>49</v>
      </c>
      <c r="E57" s="63" t="s">
        <v>49</v>
      </c>
      <c r="F57" s="63" t="s">
        <v>39</v>
      </c>
      <c r="G57" s="63" t="s">
        <v>49</v>
      </c>
      <c r="H57" s="63" t="s">
        <v>65</v>
      </c>
      <c r="I57" s="63" t="s">
        <v>38</v>
      </c>
      <c r="J57" s="63" t="s">
        <v>38</v>
      </c>
      <c r="K57" s="63" t="s">
        <v>49</v>
      </c>
      <c r="L57" s="63" t="s">
        <v>105</v>
      </c>
      <c r="M57" s="63" t="s">
        <v>62</v>
      </c>
      <c r="N57" s="63" t="s">
        <v>32</v>
      </c>
      <c r="O57" s="63" t="s">
        <v>72</v>
      </c>
      <c r="P57" s="63" t="s">
        <v>31</v>
      </c>
      <c r="Q57" s="63" t="s">
        <v>38</v>
      </c>
      <c r="R57" s="63" t="s">
        <v>72</v>
      </c>
      <c r="S57" s="63"/>
      <c r="T57" s="63"/>
      <c r="U57" s="63"/>
      <c r="V57" s="63"/>
      <c r="W57" s="63" t="s">
        <v>129</v>
      </c>
      <c r="X57" s="63">
        <v>6</v>
      </c>
      <c r="Y57" s="640">
        <v>4</v>
      </c>
      <c r="Z57" s="63">
        <v>9</v>
      </c>
      <c r="AA57" s="63">
        <v>2</v>
      </c>
      <c r="AB57" s="63">
        <v>0</v>
      </c>
      <c r="AC57" s="63">
        <v>4</v>
      </c>
      <c r="AD57" s="63"/>
      <c r="AE57" s="136"/>
      <c r="AF57" s="63"/>
      <c r="AG57" s="63" t="s">
        <v>49</v>
      </c>
      <c r="AH57" s="63">
        <v>24</v>
      </c>
      <c r="AI57"/>
      <c r="AJ57"/>
      <c r="AK57"/>
      <c r="AL57"/>
      <c r="AM57">
        <v>5</v>
      </c>
      <c r="AN57">
        <f>COUNTIF($Y$52:$Y$81,"=5")</f>
        <v>3</v>
      </c>
      <c r="AO57"/>
      <c r="AP57"/>
      <c r="AQ57"/>
      <c r="AR57"/>
      <c r="AS57"/>
      <c r="AT57"/>
      <c r="AU57"/>
      <c r="AV57"/>
      <c r="AW57"/>
      <c r="AX57"/>
      <c r="AY57"/>
      <c r="AZ57"/>
      <c r="BA57" s="645"/>
      <c r="BB57"/>
      <c r="BC57"/>
      <c r="BD57"/>
      <c r="BE57"/>
      <c r="BF57"/>
      <c r="BG57"/>
      <c r="BH57"/>
      <c r="BI57"/>
      <c r="BJ57"/>
      <c r="BK57"/>
    </row>
    <row r="58" spans="1:63" ht="15.75" thickBot="1" x14ac:dyDescent="0.3">
      <c r="A58" s="64" t="s">
        <v>1087</v>
      </c>
      <c r="B58" s="63">
        <v>7</v>
      </c>
      <c r="C58" s="63"/>
      <c r="D58" s="63" t="s">
        <v>39</v>
      </c>
      <c r="E58" s="63" t="s">
        <v>65</v>
      </c>
      <c r="F58" s="63" t="s">
        <v>63</v>
      </c>
      <c r="G58" s="63" t="s">
        <v>63</v>
      </c>
      <c r="H58" s="63" t="s">
        <v>65</v>
      </c>
      <c r="I58" s="63" t="s">
        <v>35</v>
      </c>
      <c r="J58" s="63" t="s">
        <v>59</v>
      </c>
      <c r="K58" s="63" t="s">
        <v>38</v>
      </c>
      <c r="L58" s="63" t="s">
        <v>35</v>
      </c>
      <c r="M58" s="63" t="s">
        <v>32</v>
      </c>
      <c r="N58" s="63" t="s">
        <v>48</v>
      </c>
      <c r="O58" s="63"/>
      <c r="P58" s="63"/>
      <c r="Q58" s="63"/>
      <c r="R58" s="63"/>
      <c r="S58" s="63" t="s">
        <v>39</v>
      </c>
      <c r="T58" s="63" t="s">
        <v>38</v>
      </c>
      <c r="U58" s="63" t="s">
        <v>48</v>
      </c>
      <c r="V58" s="63" t="s">
        <v>35</v>
      </c>
      <c r="W58" s="63" t="s">
        <v>128</v>
      </c>
      <c r="X58" s="63">
        <v>7</v>
      </c>
      <c r="Y58" s="640">
        <v>0</v>
      </c>
      <c r="Z58" s="63">
        <v>8</v>
      </c>
      <c r="AA58" s="63">
        <v>6</v>
      </c>
      <c r="AB58" s="63">
        <v>1</v>
      </c>
      <c r="AC58" s="63">
        <v>1</v>
      </c>
      <c r="AD58" s="63"/>
      <c r="AE58" s="136"/>
      <c r="AF58" s="63"/>
      <c r="AG58" s="63" t="s">
        <v>39</v>
      </c>
      <c r="AH58" s="63">
        <v>7</v>
      </c>
      <c r="AI58"/>
      <c r="AJ58"/>
      <c r="AK58"/>
      <c r="AL58"/>
      <c r="AM58">
        <v>6</v>
      </c>
      <c r="AN58">
        <f>COUNTIF($Y$52:$Y$81,"=6")</f>
        <v>0</v>
      </c>
      <c r="AO58"/>
      <c r="AP58"/>
      <c r="AQ58"/>
      <c r="AR58"/>
      <c r="AS58"/>
      <c r="AT58"/>
      <c r="AU58"/>
      <c r="AV58"/>
      <c r="AW58"/>
      <c r="AX58"/>
      <c r="AY58"/>
      <c r="AZ58"/>
      <c r="BA58" s="645"/>
      <c r="BB58"/>
      <c r="BC58"/>
      <c r="BD58"/>
      <c r="BE58"/>
      <c r="BF58"/>
      <c r="BG58"/>
      <c r="BH58"/>
      <c r="BI58"/>
      <c r="BJ58"/>
      <c r="BK58"/>
    </row>
    <row r="59" spans="1:63" ht="15.75" thickBot="1" x14ac:dyDescent="0.3">
      <c r="A59" s="64" t="s">
        <v>1088</v>
      </c>
      <c r="B59" s="63">
        <v>8</v>
      </c>
      <c r="C59" s="63"/>
      <c r="D59" s="63" t="s">
        <v>61</v>
      </c>
      <c r="E59" s="63" t="s">
        <v>45</v>
      </c>
      <c r="F59" s="63" t="s">
        <v>63</v>
      </c>
      <c r="G59" s="63" t="s">
        <v>45</v>
      </c>
      <c r="H59" s="63" t="s">
        <v>62</v>
      </c>
      <c r="I59" s="63" t="s">
        <v>61</v>
      </c>
      <c r="J59" s="63" t="s">
        <v>65</v>
      </c>
      <c r="K59" s="63" t="s">
        <v>39</v>
      </c>
      <c r="L59" s="63" t="s">
        <v>39</v>
      </c>
      <c r="M59" s="63" t="s">
        <v>33</v>
      </c>
      <c r="N59" s="63" t="s">
        <v>32</v>
      </c>
      <c r="O59" s="63"/>
      <c r="P59" s="63"/>
      <c r="Q59" s="63"/>
      <c r="R59" s="63"/>
      <c r="S59" s="63" t="s">
        <v>32</v>
      </c>
      <c r="T59" s="63" t="s">
        <v>60</v>
      </c>
      <c r="U59" s="63" t="s">
        <v>35</v>
      </c>
      <c r="V59" s="63" t="s">
        <v>39</v>
      </c>
      <c r="W59" s="63" t="s">
        <v>128</v>
      </c>
      <c r="X59" s="63">
        <v>8</v>
      </c>
      <c r="Y59" s="640">
        <v>0</v>
      </c>
      <c r="Z59" s="63">
        <v>12</v>
      </c>
      <c r="AA59" s="63">
        <v>3</v>
      </c>
      <c r="AB59" s="63">
        <v>0</v>
      </c>
      <c r="AC59" s="63">
        <v>2</v>
      </c>
      <c r="AD59" s="63"/>
      <c r="AE59" s="136"/>
      <c r="AF59" s="63"/>
      <c r="AG59" s="63" t="s">
        <v>32</v>
      </c>
      <c r="AH59" s="63">
        <v>15</v>
      </c>
      <c r="AI59"/>
      <c r="AJ59"/>
      <c r="AK59"/>
      <c r="AL59"/>
      <c r="AM59">
        <v>7</v>
      </c>
      <c r="AN59">
        <f>COUNTIF($Y$52:$Y$81,"=7")</f>
        <v>0</v>
      </c>
      <c r="AO59"/>
      <c r="AP59"/>
      <c r="AQ59"/>
      <c r="AR59"/>
      <c r="AS59"/>
      <c r="AT59"/>
      <c r="AU59"/>
      <c r="AV59"/>
      <c r="AW59"/>
      <c r="AX59"/>
      <c r="AY59"/>
      <c r="AZ59"/>
      <c r="BA59" s="645"/>
      <c r="BB59"/>
      <c r="BC59"/>
      <c r="BD59"/>
      <c r="BE59"/>
      <c r="BF59"/>
      <c r="BG59"/>
      <c r="BH59"/>
      <c r="BI59"/>
      <c r="BJ59"/>
      <c r="BK59"/>
    </row>
    <row r="60" spans="1:63" ht="15.75" thickBot="1" x14ac:dyDescent="0.3">
      <c r="A60" s="64" t="s">
        <v>1089</v>
      </c>
      <c r="B60" s="63">
        <v>9</v>
      </c>
      <c r="C60" s="63"/>
      <c r="D60" s="63" t="s">
        <v>61</v>
      </c>
      <c r="E60" s="63" t="s">
        <v>28</v>
      </c>
      <c r="F60" s="63" t="s">
        <v>62</v>
      </c>
      <c r="G60" s="63" t="s">
        <v>48</v>
      </c>
      <c r="H60" s="63" t="s">
        <v>59</v>
      </c>
      <c r="I60" s="63" t="s">
        <v>48</v>
      </c>
      <c r="J60" s="63" t="s">
        <v>59</v>
      </c>
      <c r="K60" s="63" t="s">
        <v>38</v>
      </c>
      <c r="L60" s="63" t="s">
        <v>105</v>
      </c>
      <c r="M60" s="63" t="s">
        <v>60</v>
      </c>
      <c r="N60" s="63" t="s">
        <v>48</v>
      </c>
      <c r="O60" s="63" t="s">
        <v>38</v>
      </c>
      <c r="P60" s="63" t="s">
        <v>61</v>
      </c>
      <c r="Q60" s="63" t="s">
        <v>62</v>
      </c>
      <c r="R60" s="63" t="s">
        <v>28</v>
      </c>
      <c r="S60" s="63"/>
      <c r="T60" s="63"/>
      <c r="U60" s="63"/>
      <c r="V60" s="63"/>
      <c r="W60" s="63" t="s">
        <v>130</v>
      </c>
      <c r="X60" s="63">
        <v>9</v>
      </c>
      <c r="Y60" s="640">
        <v>3</v>
      </c>
      <c r="Z60" s="63">
        <v>5</v>
      </c>
      <c r="AA60" s="63">
        <v>5</v>
      </c>
      <c r="AB60" s="63">
        <v>2</v>
      </c>
      <c r="AC60" s="63">
        <v>8</v>
      </c>
      <c r="AD60" s="63"/>
      <c r="AE60" s="136">
        <v>4</v>
      </c>
      <c r="AF60" s="63"/>
      <c r="AG60" s="63" t="s">
        <v>32</v>
      </c>
      <c r="AH60" s="63">
        <v>16</v>
      </c>
      <c r="AI60"/>
      <c r="AJ60"/>
      <c r="AK60"/>
      <c r="AL60"/>
      <c r="AM60">
        <v>8</v>
      </c>
      <c r="AN60">
        <f>COUNTIF($Y$52:$Y$81,"=8")</f>
        <v>0</v>
      </c>
      <c r="AO60"/>
      <c r="AP60"/>
      <c r="AQ60"/>
      <c r="AR60"/>
      <c r="AS60"/>
      <c r="AT60"/>
      <c r="AU60"/>
      <c r="AV60"/>
      <c r="AW60"/>
      <c r="AX60"/>
      <c r="AY60"/>
      <c r="AZ60"/>
      <c r="BA60" s="645"/>
      <c r="BB60"/>
      <c r="BC60"/>
      <c r="BD60"/>
      <c r="BE60"/>
      <c r="BF60"/>
      <c r="BG60"/>
      <c r="BH60"/>
      <c r="BI60"/>
      <c r="BJ60"/>
      <c r="BK60"/>
    </row>
    <row r="61" spans="1:63" ht="15.75" thickBot="1" x14ac:dyDescent="0.3">
      <c r="A61" s="64" t="s">
        <v>1090</v>
      </c>
      <c r="B61" s="63">
        <v>10</v>
      </c>
      <c r="C61" s="63"/>
      <c r="D61" s="63" t="s">
        <v>61</v>
      </c>
      <c r="E61" s="63" t="s">
        <v>49</v>
      </c>
      <c r="F61" s="63" t="s">
        <v>38</v>
      </c>
      <c r="G61" s="63" t="s">
        <v>59</v>
      </c>
      <c r="H61" s="63" t="s">
        <v>58</v>
      </c>
      <c r="I61" s="63" t="s">
        <v>47</v>
      </c>
      <c r="J61" s="63" t="s">
        <v>59</v>
      </c>
      <c r="K61" s="63" t="s">
        <v>38</v>
      </c>
      <c r="L61" s="63" t="s">
        <v>38</v>
      </c>
      <c r="M61" s="63" t="s">
        <v>48</v>
      </c>
      <c r="N61" s="63" t="s">
        <v>48</v>
      </c>
      <c r="O61" s="63"/>
      <c r="P61" s="63"/>
      <c r="Q61" s="63"/>
      <c r="R61" s="63"/>
      <c r="S61" s="63" t="s">
        <v>63</v>
      </c>
      <c r="T61" s="63" t="s">
        <v>39</v>
      </c>
      <c r="U61" s="63" t="s">
        <v>58</v>
      </c>
      <c r="V61" s="63" t="s">
        <v>39</v>
      </c>
      <c r="W61" s="63" t="s">
        <v>130</v>
      </c>
      <c r="X61" s="63">
        <v>10</v>
      </c>
      <c r="Y61" s="640">
        <v>0</v>
      </c>
      <c r="Z61" s="63">
        <v>7</v>
      </c>
      <c r="AA61" s="63">
        <v>5</v>
      </c>
      <c r="AB61" s="63">
        <v>3</v>
      </c>
      <c r="AC61" s="63"/>
      <c r="AD61" s="63"/>
      <c r="AE61" s="136">
        <v>5</v>
      </c>
      <c r="AF61" s="63"/>
      <c r="AG61" s="63" t="s">
        <v>48</v>
      </c>
      <c r="AH61" s="63">
        <v>3</v>
      </c>
      <c r="AI61"/>
      <c r="AJ61"/>
      <c r="AK61"/>
      <c r="AL61"/>
      <c r="AM61">
        <v>9</v>
      </c>
      <c r="AN61">
        <f>COUNTIF($Y$52:$Y$81,"=9")</f>
        <v>0</v>
      </c>
      <c r="AO61"/>
      <c r="AP61"/>
      <c r="AQ61"/>
      <c r="AR61"/>
      <c r="AS61"/>
      <c r="AT61"/>
      <c r="AU61"/>
      <c r="AV61"/>
      <c r="AW61"/>
      <c r="AX61"/>
      <c r="AY61"/>
      <c r="AZ61"/>
      <c r="BA61" s="645"/>
      <c r="BB61"/>
      <c r="BC61"/>
      <c r="BD61"/>
      <c r="BE61"/>
      <c r="BF61"/>
      <c r="BG61"/>
      <c r="BH61"/>
      <c r="BI61"/>
      <c r="BJ61"/>
      <c r="BK61"/>
    </row>
    <row r="62" spans="1:63" ht="15.75" thickBot="1" x14ac:dyDescent="0.3">
      <c r="A62" s="64" t="s">
        <v>1091</v>
      </c>
      <c r="B62" s="63">
        <v>11</v>
      </c>
      <c r="C62" s="63"/>
      <c r="D62" s="63" t="s">
        <v>61</v>
      </c>
      <c r="E62" s="63" t="s">
        <v>45</v>
      </c>
      <c r="F62" s="63" t="s">
        <v>33</v>
      </c>
      <c r="G62" s="63" t="s">
        <v>58</v>
      </c>
      <c r="H62" s="63" t="s">
        <v>59</v>
      </c>
      <c r="I62" s="63" t="s">
        <v>47</v>
      </c>
      <c r="J62" s="63" t="s">
        <v>58</v>
      </c>
      <c r="K62" s="63" t="s">
        <v>38</v>
      </c>
      <c r="L62" s="63" t="s">
        <v>45</v>
      </c>
      <c r="M62" s="63" t="s">
        <v>45</v>
      </c>
      <c r="N62" s="63" t="s">
        <v>38</v>
      </c>
      <c r="O62" s="63" t="s">
        <v>49</v>
      </c>
      <c r="P62" s="63" t="s">
        <v>63</v>
      </c>
      <c r="Q62" s="63" t="s">
        <v>38</v>
      </c>
      <c r="R62" s="63" t="s">
        <v>65</v>
      </c>
      <c r="S62" s="63"/>
      <c r="T62" s="63"/>
      <c r="U62" s="63"/>
      <c r="V62" s="63"/>
      <c r="W62" s="63" t="s">
        <v>130</v>
      </c>
      <c r="X62" s="63">
        <v>11</v>
      </c>
      <c r="Y62" s="640">
        <v>0</v>
      </c>
      <c r="Z62" s="63">
        <v>9</v>
      </c>
      <c r="AA62" s="63">
        <v>4</v>
      </c>
      <c r="AB62" s="63">
        <v>2</v>
      </c>
      <c r="AC62" s="63"/>
      <c r="AD62" s="63"/>
      <c r="AE62" s="136"/>
      <c r="AF62" s="63"/>
      <c r="AG62" s="63" t="s">
        <v>38</v>
      </c>
      <c r="AH62" s="63">
        <v>9</v>
      </c>
      <c r="AI62"/>
      <c r="AJ62"/>
      <c r="AK62"/>
      <c r="AL62"/>
      <c r="AM62">
        <v>10</v>
      </c>
      <c r="AN62">
        <f>COUNTIF($Y$52:$Y$81,"=10")</f>
        <v>0</v>
      </c>
      <c r="AO62"/>
      <c r="AP62"/>
      <c r="AQ62"/>
      <c r="AR62"/>
      <c r="AS62"/>
      <c r="AT62"/>
      <c r="AU62"/>
      <c r="AV62"/>
      <c r="AW62"/>
      <c r="AX62"/>
      <c r="AY62"/>
      <c r="AZ62"/>
      <c r="BA62" s="645"/>
      <c r="BB62"/>
      <c r="BC62"/>
      <c r="BD62"/>
      <c r="BE62"/>
      <c r="BF62"/>
      <c r="BG62"/>
      <c r="BH62"/>
      <c r="BI62"/>
      <c r="BJ62"/>
      <c r="BK62"/>
    </row>
    <row r="63" spans="1:63" ht="15.75" thickBot="1" x14ac:dyDescent="0.3">
      <c r="A63" s="64" t="s">
        <v>1092</v>
      </c>
      <c r="B63" s="63">
        <v>12</v>
      </c>
      <c r="C63" s="63"/>
      <c r="D63" s="63" t="s">
        <v>49</v>
      </c>
      <c r="E63" s="63" t="s">
        <v>45</v>
      </c>
      <c r="F63" s="63" t="s">
        <v>62</v>
      </c>
      <c r="G63" s="63" t="s">
        <v>65</v>
      </c>
      <c r="H63" s="63" t="s">
        <v>65</v>
      </c>
      <c r="I63" s="63" t="s">
        <v>38</v>
      </c>
      <c r="J63" s="63" t="s">
        <v>59</v>
      </c>
      <c r="K63" s="63" t="s">
        <v>61</v>
      </c>
      <c r="L63" s="63" t="s">
        <v>69</v>
      </c>
      <c r="M63" s="63" t="s">
        <v>45</v>
      </c>
      <c r="N63" s="63" t="s">
        <v>39</v>
      </c>
      <c r="O63" s="63" t="s">
        <v>49</v>
      </c>
      <c r="P63" s="63" t="s">
        <v>63</v>
      </c>
      <c r="Q63" s="63" t="s">
        <v>38</v>
      </c>
      <c r="R63" s="63" t="s">
        <v>48</v>
      </c>
      <c r="S63" s="63"/>
      <c r="T63" s="63"/>
      <c r="U63" s="63"/>
      <c r="V63" s="63"/>
      <c r="W63" s="63" t="s">
        <v>130</v>
      </c>
      <c r="X63" s="63">
        <v>12</v>
      </c>
      <c r="Y63" s="640">
        <v>1</v>
      </c>
      <c r="Z63" s="63">
        <v>8</v>
      </c>
      <c r="AA63" s="63">
        <v>5</v>
      </c>
      <c r="AB63" s="63">
        <v>1</v>
      </c>
      <c r="AC63" s="63"/>
      <c r="AD63" s="63"/>
      <c r="AE63" s="136"/>
      <c r="AF63" s="63"/>
      <c r="AG63" s="63" t="s">
        <v>33</v>
      </c>
      <c r="AH63" s="63">
        <v>14</v>
      </c>
      <c r="AI63"/>
      <c r="AJ63"/>
      <c r="AK63"/>
      <c r="AL63"/>
      <c r="AM63">
        <v>11</v>
      </c>
      <c r="AN63">
        <f>COUNTIF($Y$52:$Y$81,"=11")</f>
        <v>0</v>
      </c>
      <c r="AO63"/>
      <c r="AP63"/>
      <c r="AQ63"/>
      <c r="AR63"/>
      <c r="AS63"/>
      <c r="AT63"/>
      <c r="AU63"/>
      <c r="AV63"/>
      <c r="AW63"/>
      <c r="AX63"/>
      <c r="AY63"/>
      <c r="AZ63"/>
      <c r="BA63" s="645"/>
      <c r="BB63"/>
      <c r="BC63"/>
      <c r="BD63"/>
      <c r="BE63"/>
      <c r="BF63"/>
      <c r="BG63"/>
      <c r="BH63"/>
      <c r="BI63"/>
      <c r="BJ63"/>
      <c r="BK63"/>
    </row>
    <row r="64" spans="1:63" ht="15.75" thickBot="1" x14ac:dyDescent="0.3">
      <c r="A64" s="64" t="s">
        <v>1093</v>
      </c>
      <c r="B64" s="63">
        <v>13</v>
      </c>
      <c r="C64" s="63"/>
      <c r="D64" s="63" t="s">
        <v>38</v>
      </c>
      <c r="E64" s="63" t="s">
        <v>35</v>
      </c>
      <c r="F64" s="63" t="s">
        <v>58</v>
      </c>
      <c r="G64" s="63" t="s">
        <v>67</v>
      </c>
      <c r="H64" s="63" t="s">
        <v>62</v>
      </c>
      <c r="I64" s="63" t="s">
        <v>67</v>
      </c>
      <c r="J64" s="63" t="s">
        <v>39</v>
      </c>
      <c r="K64" s="63" t="s">
        <v>63</v>
      </c>
      <c r="L64" s="63" t="s">
        <v>38</v>
      </c>
      <c r="M64" s="63" t="s">
        <v>49</v>
      </c>
      <c r="N64" s="63" t="s">
        <v>63</v>
      </c>
      <c r="O64" s="63" t="s">
        <v>33</v>
      </c>
      <c r="P64" s="63" t="s">
        <v>62</v>
      </c>
      <c r="Q64" s="63" t="s">
        <v>65</v>
      </c>
      <c r="R64" s="63" t="s">
        <v>32</v>
      </c>
      <c r="S64" s="63"/>
      <c r="T64" s="63"/>
      <c r="U64" s="63"/>
      <c r="V64" s="63"/>
      <c r="W64" s="63" t="s">
        <v>130</v>
      </c>
      <c r="X64" s="63">
        <v>13</v>
      </c>
      <c r="Y64" s="640">
        <v>0</v>
      </c>
      <c r="Z64" s="63">
        <v>7</v>
      </c>
      <c r="AA64" s="63">
        <v>6</v>
      </c>
      <c r="AB64" s="63">
        <v>2</v>
      </c>
      <c r="AC64" s="63">
        <v>5</v>
      </c>
      <c r="AD64" s="63"/>
      <c r="AE64" s="136"/>
      <c r="AF64" s="63"/>
      <c r="AG64" s="63" t="s">
        <v>48</v>
      </c>
      <c r="AH64" s="63">
        <v>4</v>
      </c>
      <c r="AI64"/>
      <c r="AJ64"/>
      <c r="AK64"/>
      <c r="AL64"/>
      <c r="AM64">
        <v>12</v>
      </c>
      <c r="AN64">
        <f>COUNTIF($Y$52:$Y$81,"=12")</f>
        <v>0</v>
      </c>
      <c r="AO64"/>
      <c r="AP64"/>
      <c r="AQ64"/>
      <c r="AR64"/>
      <c r="AS64"/>
      <c r="AT64"/>
      <c r="AU64"/>
      <c r="AV64"/>
      <c r="AW64"/>
      <c r="AX64"/>
      <c r="AY64"/>
      <c r="AZ64"/>
      <c r="BA64" s="645"/>
      <c r="BB64"/>
      <c r="BC64"/>
      <c r="BD64"/>
      <c r="BE64"/>
      <c r="BF64"/>
      <c r="BG64"/>
      <c r="BH64"/>
      <c r="BI64"/>
      <c r="BJ64"/>
      <c r="BK64"/>
    </row>
    <row r="65" spans="1:63" ht="15.75" thickBot="1" x14ac:dyDescent="0.3">
      <c r="A65" s="64" t="s">
        <v>1094</v>
      </c>
      <c r="B65" s="63">
        <v>14</v>
      </c>
      <c r="C65" s="63"/>
      <c r="D65" s="63" t="s">
        <v>38</v>
      </c>
      <c r="E65" s="63" t="s">
        <v>32</v>
      </c>
      <c r="F65" s="63" t="s">
        <v>61</v>
      </c>
      <c r="G65" s="63" t="s">
        <v>58</v>
      </c>
      <c r="H65" s="63" t="s">
        <v>62</v>
      </c>
      <c r="I65" s="63" t="s">
        <v>66</v>
      </c>
      <c r="J65" s="63" t="s">
        <v>59</v>
      </c>
      <c r="K65" s="63" t="s">
        <v>61</v>
      </c>
      <c r="L65" s="63" t="s">
        <v>60</v>
      </c>
      <c r="M65" s="63" t="s">
        <v>35</v>
      </c>
      <c r="N65" s="63" t="s">
        <v>48</v>
      </c>
      <c r="O65" s="63" t="s">
        <v>28</v>
      </c>
      <c r="P65" s="63" t="s">
        <v>38</v>
      </c>
      <c r="Q65" s="63" t="s">
        <v>33</v>
      </c>
      <c r="R65" s="63" t="s">
        <v>35</v>
      </c>
      <c r="S65" s="63"/>
      <c r="T65" s="63"/>
      <c r="U65" s="63"/>
      <c r="V65" s="63"/>
      <c r="W65" s="63" t="s">
        <v>130</v>
      </c>
      <c r="X65" s="63">
        <v>14</v>
      </c>
      <c r="Y65" s="640">
        <v>1</v>
      </c>
      <c r="Z65" s="63">
        <v>9</v>
      </c>
      <c r="AA65" s="63">
        <v>3</v>
      </c>
      <c r="AB65" s="63">
        <v>2</v>
      </c>
      <c r="AC65" s="63"/>
      <c r="AD65" s="63"/>
      <c r="AE65" s="136"/>
      <c r="AF65" s="63"/>
      <c r="AG65" s="63" t="s">
        <v>33</v>
      </c>
      <c r="AH65" s="63">
        <v>11</v>
      </c>
      <c r="AI65"/>
      <c r="AJ65"/>
      <c r="AK65"/>
      <c r="AL65"/>
      <c r="AM65">
        <v>13</v>
      </c>
      <c r="AN65">
        <f>COUNTIF($Y$52:$Y$81,"=13")</f>
        <v>0</v>
      </c>
      <c r="AO65"/>
      <c r="AP65"/>
      <c r="AQ65"/>
      <c r="AR65"/>
      <c r="AS65"/>
      <c r="AT65"/>
      <c r="AU65"/>
      <c r="AV65"/>
      <c r="AW65"/>
      <c r="AX65"/>
      <c r="AY65"/>
      <c r="AZ65"/>
      <c r="BA65" s="645"/>
      <c r="BB65"/>
      <c r="BC65"/>
      <c r="BD65"/>
      <c r="BE65"/>
      <c r="BF65"/>
      <c r="BG65"/>
      <c r="BH65"/>
      <c r="BI65"/>
      <c r="BJ65"/>
      <c r="BK65"/>
    </row>
    <row r="66" spans="1:63" ht="15.75" thickBot="1" x14ac:dyDescent="0.3">
      <c r="A66" s="64" t="s">
        <v>1095</v>
      </c>
      <c r="B66" s="63">
        <v>15</v>
      </c>
      <c r="C66" s="63"/>
      <c r="D66" s="63" t="s">
        <v>35</v>
      </c>
      <c r="E66" s="63" t="s">
        <v>35</v>
      </c>
      <c r="F66" s="63" t="s">
        <v>39</v>
      </c>
      <c r="G66" s="63" t="s">
        <v>62</v>
      </c>
      <c r="H66" s="63" t="s">
        <v>46</v>
      </c>
      <c r="I66" s="63" t="s">
        <v>64</v>
      </c>
      <c r="J66" s="63" t="s">
        <v>59</v>
      </c>
      <c r="K66" s="63" t="s">
        <v>39</v>
      </c>
      <c r="L66" s="63" t="s">
        <v>65</v>
      </c>
      <c r="M66" s="63" t="s">
        <v>32</v>
      </c>
      <c r="N66" s="63" t="s">
        <v>48</v>
      </c>
      <c r="O66" s="63"/>
      <c r="P66" s="63"/>
      <c r="Q66" s="63"/>
      <c r="R66" s="63"/>
      <c r="S66" s="63" t="s">
        <v>35</v>
      </c>
      <c r="T66" s="63" t="s">
        <v>33</v>
      </c>
      <c r="U66" s="63" t="s">
        <v>35</v>
      </c>
      <c r="V66" s="63" t="s">
        <v>35</v>
      </c>
      <c r="W66" s="63" t="s">
        <v>128</v>
      </c>
      <c r="X66" s="63">
        <v>15</v>
      </c>
      <c r="Y66" s="640">
        <v>0</v>
      </c>
      <c r="Z66" s="63">
        <v>9</v>
      </c>
      <c r="AA66" s="63">
        <v>3</v>
      </c>
      <c r="AB66" s="63">
        <v>3</v>
      </c>
      <c r="AC66" s="63">
        <v>1</v>
      </c>
      <c r="AD66" s="63"/>
      <c r="AE66" s="136"/>
      <c r="AF66" s="63"/>
      <c r="AG66" s="63" t="s">
        <v>38</v>
      </c>
      <c r="AH66" s="63">
        <v>8</v>
      </c>
      <c r="AI66"/>
      <c r="AJ66"/>
      <c r="AK66"/>
      <c r="AL66"/>
      <c r="AM66">
        <v>14</v>
      </c>
      <c r="AN66">
        <f>COUNTIF($Y$52:$Y$81,"=14")</f>
        <v>0</v>
      </c>
      <c r="AO66"/>
      <c r="AP66"/>
      <c r="AQ66"/>
      <c r="AR66"/>
      <c r="AS66"/>
      <c r="AT66"/>
      <c r="AU66"/>
      <c r="AV66"/>
      <c r="AW66"/>
      <c r="AX66"/>
      <c r="AY66"/>
      <c r="AZ66"/>
      <c r="BA66" s="645"/>
      <c r="BB66"/>
      <c r="BC66"/>
      <c r="BD66"/>
      <c r="BE66"/>
      <c r="BF66"/>
      <c r="BG66"/>
      <c r="BH66"/>
      <c r="BI66"/>
      <c r="BJ66"/>
      <c r="BK66"/>
    </row>
    <row r="67" spans="1:63" ht="15.75" thickBot="1" x14ac:dyDescent="0.3">
      <c r="A67" s="64" t="s">
        <v>1096</v>
      </c>
      <c r="B67" s="63">
        <v>16</v>
      </c>
      <c r="C67" s="63"/>
      <c r="D67" s="63" t="s">
        <v>36</v>
      </c>
      <c r="E67" s="63" t="s">
        <v>28</v>
      </c>
      <c r="F67" s="63" t="s">
        <v>68</v>
      </c>
      <c r="G67" s="63" t="s">
        <v>31</v>
      </c>
      <c r="H67" s="63" t="s">
        <v>62</v>
      </c>
      <c r="I67" s="63" t="s">
        <v>49</v>
      </c>
      <c r="J67" s="63" t="s">
        <v>63</v>
      </c>
      <c r="K67" s="63" t="s">
        <v>45</v>
      </c>
      <c r="L67" s="63" t="s">
        <v>105</v>
      </c>
      <c r="M67" s="63" t="s">
        <v>72</v>
      </c>
      <c r="N67" s="63" t="s">
        <v>33</v>
      </c>
      <c r="O67" s="63"/>
      <c r="P67" s="63"/>
      <c r="Q67" s="63"/>
      <c r="R67" s="63"/>
      <c r="S67" s="63" t="s">
        <v>38</v>
      </c>
      <c r="T67" s="63" t="s">
        <v>61</v>
      </c>
      <c r="U67" s="63" t="s">
        <v>36</v>
      </c>
      <c r="V67" s="63" t="s">
        <v>35</v>
      </c>
      <c r="W67" s="63" t="s">
        <v>128</v>
      </c>
      <c r="X67" s="63">
        <v>16</v>
      </c>
      <c r="Y67" s="640">
        <v>5</v>
      </c>
      <c r="Z67" s="63">
        <v>8</v>
      </c>
      <c r="AA67" s="63">
        <v>2</v>
      </c>
      <c r="AB67" s="63">
        <v>0</v>
      </c>
      <c r="AC67" s="63">
        <v>5</v>
      </c>
      <c r="AD67" s="63"/>
      <c r="AE67" s="136">
        <v>1</v>
      </c>
      <c r="AF67" s="63"/>
      <c r="AG67" s="63" t="s">
        <v>36</v>
      </c>
      <c r="AH67" s="63">
        <v>28</v>
      </c>
      <c r="AI67"/>
      <c r="AJ67"/>
      <c r="AK67"/>
      <c r="AL67"/>
      <c r="AM67">
        <v>15</v>
      </c>
      <c r="AN67">
        <f>COUNTIF($Y$52:$Y$81,"=15")</f>
        <v>0</v>
      </c>
      <c r="AO67"/>
      <c r="AP67"/>
      <c r="AQ67"/>
      <c r="AR67"/>
      <c r="AS67"/>
      <c r="AT67"/>
      <c r="AU67"/>
      <c r="AV67"/>
      <c r="AW67"/>
      <c r="AX67"/>
      <c r="AY67"/>
      <c r="AZ67"/>
      <c r="BA67" s="645"/>
      <c r="BB67"/>
      <c r="BC67"/>
      <c r="BD67"/>
      <c r="BE67"/>
      <c r="BF67"/>
      <c r="BG67"/>
      <c r="BH67"/>
      <c r="BI67"/>
      <c r="BJ67"/>
      <c r="BK67"/>
    </row>
    <row r="68" spans="1:63" ht="15.75" thickBot="1" x14ac:dyDescent="0.3">
      <c r="A68" s="64" t="s">
        <v>1097</v>
      </c>
      <c r="B68" s="63">
        <v>17</v>
      </c>
      <c r="C68" s="63"/>
      <c r="D68" s="63" t="s">
        <v>49</v>
      </c>
      <c r="E68" s="63" t="s">
        <v>45</v>
      </c>
      <c r="F68" s="63" t="s">
        <v>29</v>
      </c>
      <c r="G68" s="63" t="s">
        <v>58</v>
      </c>
      <c r="H68" s="63" t="s">
        <v>58</v>
      </c>
      <c r="I68" s="63" t="s">
        <v>49</v>
      </c>
      <c r="J68" s="63" t="s">
        <v>65</v>
      </c>
      <c r="K68" s="63" t="s">
        <v>60</v>
      </c>
      <c r="L68" s="63" t="s">
        <v>105</v>
      </c>
      <c r="M68" s="63" t="s">
        <v>31</v>
      </c>
      <c r="N68" s="63" t="s">
        <v>32</v>
      </c>
      <c r="O68" s="63" t="s">
        <v>30</v>
      </c>
      <c r="P68" s="63" t="s">
        <v>45</v>
      </c>
      <c r="Q68" s="63" t="s">
        <v>62</v>
      </c>
      <c r="R68" s="63" t="s">
        <v>28</v>
      </c>
      <c r="S68" s="63"/>
      <c r="T68" s="63"/>
      <c r="U68" s="63"/>
      <c r="V68" s="63"/>
      <c r="W68" s="63" t="s">
        <v>130</v>
      </c>
      <c r="X68" s="63">
        <v>17</v>
      </c>
      <c r="Y68" s="640">
        <v>5</v>
      </c>
      <c r="Z68" s="63">
        <v>6</v>
      </c>
      <c r="AA68" s="63">
        <v>4</v>
      </c>
      <c r="AB68" s="63">
        <v>0</v>
      </c>
      <c r="AC68" s="63">
        <v>8</v>
      </c>
      <c r="AD68" s="63"/>
      <c r="AE68" s="136"/>
      <c r="AF68" s="63"/>
      <c r="AG68" s="63" t="s">
        <v>49</v>
      </c>
      <c r="AH68" s="63">
        <v>25</v>
      </c>
      <c r="AI68"/>
      <c r="AJ68"/>
      <c r="AK68"/>
      <c r="AL68"/>
      <c r="AM68"/>
      <c r="AN68">
        <f>SUM(AN52:AN67)</f>
        <v>30</v>
      </c>
      <c r="AO68"/>
      <c r="AP68"/>
      <c r="AQ68"/>
      <c r="AR68"/>
      <c r="AS68"/>
      <c r="AT68"/>
      <c r="AU68"/>
      <c r="AV68"/>
      <c r="AW68"/>
      <c r="AX68"/>
      <c r="AY68"/>
      <c r="AZ68"/>
      <c r="BA68" s="645"/>
      <c r="BB68"/>
      <c r="BC68"/>
      <c r="BD68"/>
      <c r="BE68"/>
      <c r="BF68"/>
      <c r="BG68"/>
      <c r="BH68"/>
      <c r="BI68"/>
      <c r="BJ68"/>
      <c r="BK68"/>
    </row>
    <row r="69" spans="1:63" ht="15.75" thickBot="1" x14ac:dyDescent="0.3">
      <c r="A69" s="64" t="s">
        <v>1098</v>
      </c>
      <c r="B69" s="63">
        <v>18</v>
      </c>
      <c r="C69" s="63"/>
      <c r="D69" s="63" t="s">
        <v>33</v>
      </c>
      <c r="E69" s="63" t="s">
        <v>33</v>
      </c>
      <c r="F69" s="63" t="s">
        <v>48</v>
      </c>
      <c r="G69" s="63" t="s">
        <v>38</v>
      </c>
      <c r="H69" s="63" t="s">
        <v>59</v>
      </c>
      <c r="I69" s="63" t="s">
        <v>46</v>
      </c>
      <c r="J69" s="63" t="s">
        <v>58</v>
      </c>
      <c r="K69" s="63" t="s">
        <v>48</v>
      </c>
      <c r="L69" s="63" t="s">
        <v>39</v>
      </c>
      <c r="M69" s="63" t="s">
        <v>62</v>
      </c>
      <c r="N69" s="63" t="s">
        <v>63</v>
      </c>
      <c r="O69" s="63"/>
      <c r="P69" s="63"/>
      <c r="Q69" s="63"/>
      <c r="R69" s="63"/>
      <c r="S69" s="63" t="s">
        <v>62</v>
      </c>
      <c r="T69" s="63" t="s">
        <v>39</v>
      </c>
      <c r="U69" s="63" t="s">
        <v>62</v>
      </c>
      <c r="V69" s="63" t="s">
        <v>48</v>
      </c>
      <c r="W69" s="63" t="s">
        <v>128</v>
      </c>
      <c r="X69" s="63">
        <v>18</v>
      </c>
      <c r="Y69" s="640">
        <v>0</v>
      </c>
      <c r="Z69" s="63">
        <v>5</v>
      </c>
      <c r="AA69" s="63">
        <v>8</v>
      </c>
      <c r="AB69" s="63">
        <v>2</v>
      </c>
      <c r="AC69" s="63">
        <v>2</v>
      </c>
      <c r="AD69" s="63"/>
      <c r="AE69" s="136">
        <v>2</v>
      </c>
      <c r="AF69" s="63"/>
      <c r="AG69" s="63" t="s">
        <v>63</v>
      </c>
      <c r="AH69" s="63">
        <v>1</v>
      </c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 s="645"/>
      <c r="BB69"/>
      <c r="BC69"/>
      <c r="BD69"/>
      <c r="BE69"/>
      <c r="BF69"/>
      <c r="BG69"/>
      <c r="BH69"/>
      <c r="BI69"/>
      <c r="BJ69"/>
      <c r="BK69"/>
    </row>
    <row r="70" spans="1:63" ht="15.75" thickBot="1" x14ac:dyDescent="0.3">
      <c r="A70" s="64" t="s">
        <v>1099</v>
      </c>
      <c r="B70" s="63">
        <v>19</v>
      </c>
      <c r="C70" s="63"/>
      <c r="D70" s="63" t="s">
        <v>61</v>
      </c>
      <c r="E70" s="63" t="s">
        <v>36</v>
      </c>
      <c r="F70" s="63" t="s">
        <v>62</v>
      </c>
      <c r="G70" s="63" t="s">
        <v>58</v>
      </c>
      <c r="H70" s="63" t="s">
        <v>62</v>
      </c>
      <c r="I70" s="63" t="s">
        <v>48</v>
      </c>
      <c r="J70" s="63" t="s">
        <v>58</v>
      </c>
      <c r="K70" s="63" t="s">
        <v>65</v>
      </c>
      <c r="L70" s="63" t="s">
        <v>33</v>
      </c>
      <c r="M70" s="63" t="s">
        <v>63</v>
      </c>
      <c r="N70" s="63" t="s">
        <v>39</v>
      </c>
      <c r="O70" s="63"/>
      <c r="P70" s="63"/>
      <c r="Q70" s="63"/>
      <c r="R70" s="63"/>
      <c r="S70" s="63" t="s">
        <v>35</v>
      </c>
      <c r="T70" s="63" t="s">
        <v>35</v>
      </c>
      <c r="U70" s="63" t="s">
        <v>61</v>
      </c>
      <c r="V70" s="63" t="s">
        <v>35</v>
      </c>
      <c r="W70" s="63" t="s">
        <v>128</v>
      </c>
      <c r="X70" s="63">
        <v>19</v>
      </c>
      <c r="Y70" s="640">
        <v>0</v>
      </c>
      <c r="Z70" s="63">
        <v>8</v>
      </c>
      <c r="AA70" s="63">
        <v>7</v>
      </c>
      <c r="AB70" s="63">
        <v>0</v>
      </c>
      <c r="AC70" s="63">
        <v>6</v>
      </c>
      <c r="AD70" s="63"/>
      <c r="AE70" s="136">
        <v>2</v>
      </c>
      <c r="AF70" s="63"/>
      <c r="AG70" s="63" t="s">
        <v>38</v>
      </c>
      <c r="AH70" s="63">
        <v>10</v>
      </c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 s="645"/>
      <c r="BB70"/>
      <c r="BC70"/>
      <c r="BD70"/>
      <c r="BE70"/>
      <c r="BF70"/>
      <c r="BG70"/>
      <c r="BH70"/>
      <c r="BI70"/>
      <c r="BJ70"/>
      <c r="BK70"/>
    </row>
    <row r="71" spans="1:63" ht="15.75" thickBot="1" x14ac:dyDescent="0.3">
      <c r="A71" s="64" t="s">
        <v>1100</v>
      </c>
      <c r="B71" s="63">
        <v>20</v>
      </c>
      <c r="C71" s="63"/>
      <c r="D71" s="63"/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>
        <v>20</v>
      </c>
      <c r="Y71" s="640">
        <v>0</v>
      </c>
      <c r="Z71" s="63">
        <v>0</v>
      </c>
      <c r="AA71" s="63">
        <v>0</v>
      </c>
      <c r="AB71" s="63">
        <v>0</v>
      </c>
      <c r="AC71" s="63"/>
      <c r="AD71" s="63"/>
      <c r="AE71" s="136"/>
      <c r="AF71" s="63"/>
      <c r="AG71" s="63"/>
      <c r="AH71" s="63">
        <v>29</v>
      </c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 s="645"/>
      <c r="BB71"/>
      <c r="BC71"/>
      <c r="BD71"/>
      <c r="BE71"/>
      <c r="BF71"/>
      <c r="BG71"/>
      <c r="BH71"/>
      <c r="BI71"/>
      <c r="BJ71"/>
      <c r="BK71"/>
    </row>
    <row r="72" spans="1:63" ht="15.75" thickBot="1" x14ac:dyDescent="0.3">
      <c r="A72" s="64" t="s">
        <v>1101</v>
      </c>
      <c r="B72" s="63">
        <v>21</v>
      </c>
      <c r="C72" s="63"/>
      <c r="D72" s="63" t="s">
        <v>61</v>
      </c>
      <c r="E72" s="63" t="s">
        <v>49</v>
      </c>
      <c r="F72" s="63" t="s">
        <v>33</v>
      </c>
      <c r="G72" s="63" t="s">
        <v>48</v>
      </c>
      <c r="H72" s="63" t="s">
        <v>59</v>
      </c>
      <c r="I72" s="63" t="s">
        <v>33</v>
      </c>
      <c r="J72" s="63" t="s">
        <v>65</v>
      </c>
      <c r="K72" s="63" t="s">
        <v>49</v>
      </c>
      <c r="L72" s="63" t="s">
        <v>33</v>
      </c>
      <c r="M72" s="63" t="s">
        <v>45</v>
      </c>
      <c r="N72" s="63" t="s">
        <v>49</v>
      </c>
      <c r="O72" s="63"/>
      <c r="P72" s="63"/>
      <c r="Q72" s="63"/>
      <c r="R72" s="63"/>
      <c r="S72" s="63" t="s">
        <v>63</v>
      </c>
      <c r="T72" s="63" t="s">
        <v>38</v>
      </c>
      <c r="U72" s="63" t="s">
        <v>39</v>
      </c>
      <c r="V72" s="63" t="s">
        <v>35</v>
      </c>
      <c r="W72" s="63" t="s">
        <v>128</v>
      </c>
      <c r="X72" s="63">
        <v>21</v>
      </c>
      <c r="Y72" s="640">
        <v>0</v>
      </c>
      <c r="Z72" s="63">
        <v>11</v>
      </c>
      <c r="AA72" s="63">
        <v>3</v>
      </c>
      <c r="AB72" s="63">
        <v>1</v>
      </c>
      <c r="AC72" s="63">
        <v>5</v>
      </c>
      <c r="AD72" s="63"/>
      <c r="AE72" s="136"/>
      <c r="AF72" s="63"/>
      <c r="AG72" s="63" t="s">
        <v>33</v>
      </c>
      <c r="AH72" s="63">
        <v>13</v>
      </c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 s="645"/>
      <c r="BB72"/>
      <c r="BC72"/>
      <c r="BD72"/>
      <c r="BE72"/>
      <c r="BF72"/>
      <c r="BG72"/>
      <c r="BH72"/>
      <c r="BI72"/>
      <c r="BJ72"/>
      <c r="BK72"/>
    </row>
    <row r="73" spans="1:63" ht="15.75" thickBot="1" x14ac:dyDescent="0.3">
      <c r="A73" s="64" t="s">
        <v>1102</v>
      </c>
      <c r="B73" s="63">
        <v>22</v>
      </c>
      <c r="C73" s="63"/>
      <c r="D73" s="63" t="s">
        <v>49</v>
      </c>
      <c r="E73" s="63" t="s">
        <v>74</v>
      </c>
      <c r="F73" s="63" t="s">
        <v>61</v>
      </c>
      <c r="G73" s="63" t="s">
        <v>45</v>
      </c>
      <c r="H73" s="63" t="s">
        <v>58</v>
      </c>
      <c r="I73" s="63" t="s">
        <v>60</v>
      </c>
      <c r="J73" s="63" t="s">
        <v>63</v>
      </c>
      <c r="K73" s="63" t="s">
        <v>36</v>
      </c>
      <c r="L73" s="63" t="s">
        <v>105</v>
      </c>
      <c r="M73" s="63" t="s">
        <v>34</v>
      </c>
      <c r="N73" s="63" t="s">
        <v>60</v>
      </c>
      <c r="O73" s="63" t="s">
        <v>75</v>
      </c>
      <c r="P73" s="63" t="s">
        <v>38</v>
      </c>
      <c r="Q73" s="63" t="s">
        <v>45</v>
      </c>
      <c r="R73" s="63" t="s">
        <v>34</v>
      </c>
      <c r="S73" s="63"/>
      <c r="T73" s="63"/>
      <c r="U73" s="63"/>
      <c r="V73" s="63"/>
      <c r="W73" s="63" t="s">
        <v>128</v>
      </c>
      <c r="X73" s="63">
        <v>22</v>
      </c>
      <c r="Y73" s="640">
        <v>5</v>
      </c>
      <c r="Z73" s="63">
        <v>8</v>
      </c>
      <c r="AA73" s="63">
        <v>2</v>
      </c>
      <c r="AB73" s="63">
        <v>0</v>
      </c>
      <c r="AC73" s="63">
        <v>8</v>
      </c>
      <c r="AD73" s="63"/>
      <c r="AE73" s="136"/>
      <c r="AF73" s="63"/>
      <c r="AG73" s="63" t="s">
        <v>36</v>
      </c>
      <c r="AH73" s="63">
        <v>27</v>
      </c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 s="645"/>
      <c r="BB73"/>
      <c r="BC73"/>
      <c r="BD73"/>
      <c r="BE73"/>
      <c r="BF73"/>
      <c r="BG73"/>
      <c r="BH73"/>
      <c r="BI73"/>
      <c r="BJ73"/>
      <c r="BK73"/>
    </row>
    <row r="74" spans="1:63" ht="15.75" thickBot="1" x14ac:dyDescent="0.3">
      <c r="A74" s="64" t="s">
        <v>1103</v>
      </c>
      <c r="B74" s="63">
        <v>23</v>
      </c>
      <c r="C74" s="63"/>
      <c r="D74" s="63" t="s">
        <v>61</v>
      </c>
      <c r="E74" s="63" t="s">
        <v>30</v>
      </c>
      <c r="F74" s="63" t="s">
        <v>49</v>
      </c>
      <c r="G74" s="63" t="s">
        <v>45</v>
      </c>
      <c r="H74" s="63" t="s">
        <v>58</v>
      </c>
      <c r="I74" s="63" t="s">
        <v>61</v>
      </c>
      <c r="J74" s="63" t="s">
        <v>48</v>
      </c>
      <c r="K74" s="63" t="s">
        <v>33</v>
      </c>
      <c r="L74" s="63" t="s">
        <v>105</v>
      </c>
      <c r="M74" s="63" t="s">
        <v>45</v>
      </c>
      <c r="N74" s="63" t="s">
        <v>60</v>
      </c>
      <c r="O74" s="63" t="s">
        <v>36</v>
      </c>
      <c r="P74" s="63" t="s">
        <v>39</v>
      </c>
      <c r="Q74" s="63" t="s">
        <v>38</v>
      </c>
      <c r="R74" s="63" t="s">
        <v>63</v>
      </c>
      <c r="S74" s="63"/>
      <c r="T74" s="63"/>
      <c r="U74" s="63"/>
      <c r="V74" s="63"/>
      <c r="W74" s="63" t="s">
        <v>130</v>
      </c>
      <c r="X74" s="63">
        <v>23</v>
      </c>
      <c r="Y74" s="640">
        <v>2</v>
      </c>
      <c r="Z74" s="63">
        <v>10</v>
      </c>
      <c r="AA74" s="63">
        <v>3</v>
      </c>
      <c r="AB74" s="63">
        <v>0</v>
      </c>
      <c r="AC74" s="63">
        <v>14</v>
      </c>
      <c r="AD74" s="63"/>
      <c r="AE74" s="136">
        <v>4</v>
      </c>
      <c r="AF74" s="63"/>
      <c r="AG74" s="63" t="s">
        <v>61</v>
      </c>
      <c r="AH74" s="63">
        <v>21</v>
      </c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 s="645"/>
      <c r="BB74"/>
      <c r="BC74"/>
      <c r="BD74"/>
      <c r="BE74"/>
      <c r="BF74"/>
      <c r="BG74"/>
      <c r="BH74"/>
      <c r="BI74"/>
      <c r="BJ74"/>
      <c r="BK74"/>
    </row>
    <row r="75" spans="1:63" ht="15.75" thickBot="1" x14ac:dyDescent="0.3">
      <c r="A75" s="64" t="s">
        <v>1104</v>
      </c>
      <c r="B75" s="63">
        <v>24</v>
      </c>
      <c r="C75" s="63"/>
      <c r="D75" s="63" t="s">
        <v>35</v>
      </c>
      <c r="E75" s="63" t="s">
        <v>60</v>
      </c>
      <c r="F75" s="63" t="s">
        <v>38</v>
      </c>
      <c r="G75" s="63" t="s">
        <v>39</v>
      </c>
      <c r="H75" s="63" t="s">
        <v>65</v>
      </c>
      <c r="I75" s="63" t="s">
        <v>63</v>
      </c>
      <c r="J75" s="63" t="s">
        <v>67</v>
      </c>
      <c r="K75" s="63" t="s">
        <v>39</v>
      </c>
      <c r="L75" s="63" t="s">
        <v>46</v>
      </c>
      <c r="M75" s="63" t="s">
        <v>33</v>
      </c>
      <c r="N75" s="63" t="s">
        <v>63</v>
      </c>
      <c r="O75" s="63" t="s">
        <v>60</v>
      </c>
      <c r="P75" s="63" t="s">
        <v>39</v>
      </c>
      <c r="Q75" s="63" t="s">
        <v>39</v>
      </c>
      <c r="R75" s="63" t="s">
        <v>59</v>
      </c>
      <c r="S75" s="63"/>
      <c r="T75" s="63"/>
      <c r="U75" s="63"/>
      <c r="V75" s="63"/>
      <c r="W75" s="63" t="s">
        <v>130</v>
      </c>
      <c r="X75" s="63">
        <v>24</v>
      </c>
      <c r="Y75" s="640">
        <v>0</v>
      </c>
      <c r="Z75" s="63">
        <v>9</v>
      </c>
      <c r="AA75" s="63">
        <v>3</v>
      </c>
      <c r="AB75" s="63">
        <v>3</v>
      </c>
      <c r="AC75" s="63">
        <v>1</v>
      </c>
      <c r="AD75" s="63"/>
      <c r="AE75" s="136">
        <v>13</v>
      </c>
      <c r="AF75" s="63"/>
      <c r="AG75" s="63" t="s">
        <v>48</v>
      </c>
      <c r="AH75" s="63">
        <v>5</v>
      </c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 s="645"/>
      <c r="BB75"/>
      <c r="BC75"/>
      <c r="BD75"/>
      <c r="BE75"/>
      <c r="BF75"/>
      <c r="BG75"/>
      <c r="BH75"/>
      <c r="BI75"/>
      <c r="BJ75"/>
      <c r="BK75"/>
    </row>
    <row r="76" spans="1:63" ht="15.75" thickBot="1" x14ac:dyDescent="0.3">
      <c r="A76" s="64" t="s">
        <v>1105</v>
      </c>
      <c r="B76" s="63">
        <v>25</v>
      </c>
      <c r="C76" s="63"/>
      <c r="D76" s="63" t="s">
        <v>33</v>
      </c>
      <c r="E76" s="63" t="s">
        <v>32</v>
      </c>
      <c r="F76" s="63" t="s">
        <v>61</v>
      </c>
      <c r="G76" s="63" t="s">
        <v>62</v>
      </c>
      <c r="H76" s="63" t="s">
        <v>59</v>
      </c>
      <c r="I76" s="63" t="s">
        <v>46</v>
      </c>
      <c r="J76" s="63" t="s">
        <v>59</v>
      </c>
      <c r="K76" s="63" t="s">
        <v>48</v>
      </c>
      <c r="L76" s="63" t="s">
        <v>38</v>
      </c>
      <c r="M76" s="63" t="s">
        <v>45</v>
      </c>
      <c r="N76" s="63" t="s">
        <v>48</v>
      </c>
      <c r="O76" s="63" t="s">
        <v>49</v>
      </c>
      <c r="P76" s="63" t="s">
        <v>62</v>
      </c>
      <c r="Q76" s="63" t="s">
        <v>38</v>
      </c>
      <c r="R76" s="63" t="s">
        <v>59</v>
      </c>
      <c r="S76" s="63"/>
      <c r="T76" s="63"/>
      <c r="U76" s="63"/>
      <c r="V76" s="63"/>
      <c r="W76" s="63" t="s">
        <v>130</v>
      </c>
      <c r="X76" s="63">
        <v>25</v>
      </c>
      <c r="Y76" s="640">
        <v>0</v>
      </c>
      <c r="Z76" s="63">
        <v>7</v>
      </c>
      <c r="AA76" s="63">
        <v>4</v>
      </c>
      <c r="AB76" s="63">
        <v>4</v>
      </c>
      <c r="AC76" s="63">
        <v>1</v>
      </c>
      <c r="AD76" s="63"/>
      <c r="AE76" s="136"/>
      <c r="AF76" s="63"/>
      <c r="AG76" s="63" t="s">
        <v>39</v>
      </c>
      <c r="AH76" s="63">
        <v>6</v>
      </c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 s="645"/>
      <c r="BB76"/>
      <c r="BC76"/>
      <c r="BD76"/>
      <c r="BE76"/>
      <c r="BF76"/>
      <c r="BG76"/>
      <c r="BH76"/>
      <c r="BI76"/>
      <c r="BJ76"/>
      <c r="BK76"/>
    </row>
    <row r="77" spans="1:63" ht="15.75" thickBot="1" x14ac:dyDescent="0.3">
      <c r="A77" s="64" t="s">
        <v>1106</v>
      </c>
      <c r="B77" s="63">
        <v>26</v>
      </c>
      <c r="C77" s="63"/>
      <c r="D77" s="63" t="s">
        <v>60</v>
      </c>
      <c r="E77" s="63" t="s">
        <v>36</v>
      </c>
      <c r="F77" s="63" t="s">
        <v>38</v>
      </c>
      <c r="G77" s="63" t="s">
        <v>61</v>
      </c>
      <c r="H77" s="63" t="s">
        <v>59</v>
      </c>
      <c r="I77" s="63" t="s">
        <v>39</v>
      </c>
      <c r="J77" s="63" t="s">
        <v>65</v>
      </c>
      <c r="K77" s="63" t="s">
        <v>35</v>
      </c>
      <c r="L77" s="63" t="s">
        <v>33</v>
      </c>
      <c r="M77" s="63" t="s">
        <v>28</v>
      </c>
      <c r="N77" s="63" t="s">
        <v>32</v>
      </c>
      <c r="O77" s="63" t="s">
        <v>68</v>
      </c>
      <c r="P77" s="63" t="s">
        <v>60</v>
      </c>
      <c r="Q77" s="63" t="s">
        <v>34</v>
      </c>
      <c r="R77" s="63" t="s">
        <v>72</v>
      </c>
      <c r="S77" s="63"/>
      <c r="T77" s="63"/>
      <c r="U77" s="63"/>
      <c r="V77" s="63"/>
      <c r="W77" s="63" t="s">
        <v>128</v>
      </c>
      <c r="X77" s="63">
        <v>26</v>
      </c>
      <c r="Y77" s="640">
        <v>4</v>
      </c>
      <c r="Z77" s="63">
        <v>9</v>
      </c>
      <c r="AA77" s="63">
        <v>1</v>
      </c>
      <c r="AB77" s="63">
        <v>1</v>
      </c>
      <c r="AC77" s="63">
        <v>6</v>
      </c>
      <c r="AD77" s="63"/>
      <c r="AE77" s="136">
        <v>3</v>
      </c>
      <c r="AF77" s="63"/>
      <c r="AG77" s="63" t="s">
        <v>61</v>
      </c>
      <c r="AH77" s="63">
        <v>22</v>
      </c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 s="645"/>
      <c r="BB77"/>
      <c r="BC77"/>
      <c r="BD77"/>
      <c r="BE77"/>
      <c r="BF77"/>
      <c r="BG77"/>
      <c r="BH77"/>
      <c r="BI77"/>
      <c r="BJ77"/>
      <c r="BK77"/>
    </row>
    <row r="78" spans="1:63" ht="15.75" thickBot="1" x14ac:dyDescent="0.3">
      <c r="A78" s="64" t="s">
        <v>1107</v>
      </c>
      <c r="B78" s="63">
        <v>27</v>
      </c>
      <c r="C78" s="63"/>
      <c r="D78" s="63" t="s">
        <v>35</v>
      </c>
      <c r="E78" s="63" t="s">
        <v>36</v>
      </c>
      <c r="F78" s="63" t="s">
        <v>61</v>
      </c>
      <c r="G78" s="63" t="s">
        <v>58</v>
      </c>
      <c r="H78" s="63" t="s">
        <v>65</v>
      </c>
      <c r="I78" s="63" t="s">
        <v>60</v>
      </c>
      <c r="J78" s="63" t="s">
        <v>59</v>
      </c>
      <c r="K78" s="63" t="s">
        <v>33</v>
      </c>
      <c r="L78" s="63" t="s">
        <v>105</v>
      </c>
      <c r="M78" s="63" t="s">
        <v>72</v>
      </c>
      <c r="N78" s="63" t="s">
        <v>32</v>
      </c>
      <c r="O78" s="63" t="s">
        <v>31</v>
      </c>
      <c r="P78" s="63" t="s">
        <v>39</v>
      </c>
      <c r="Q78" s="63" t="s">
        <v>38</v>
      </c>
      <c r="R78" s="63" t="s">
        <v>60</v>
      </c>
      <c r="S78" s="63"/>
      <c r="T78" s="63"/>
      <c r="U78" s="63"/>
      <c r="V78" s="63"/>
      <c r="W78" s="63" t="s">
        <v>130</v>
      </c>
      <c r="X78" s="63">
        <v>27</v>
      </c>
      <c r="Y78" s="640">
        <v>3</v>
      </c>
      <c r="Z78" s="63">
        <v>9</v>
      </c>
      <c r="AA78" s="63">
        <v>2</v>
      </c>
      <c r="AB78" s="63">
        <v>1</v>
      </c>
      <c r="AC78" s="63"/>
      <c r="AD78" s="63"/>
      <c r="AE78" s="136">
        <v>1</v>
      </c>
      <c r="AF78" s="63"/>
      <c r="AG78" s="63" t="s">
        <v>61</v>
      </c>
      <c r="AH78" s="63">
        <v>20</v>
      </c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 s="645"/>
      <c r="BB78"/>
      <c r="BC78"/>
      <c r="BD78"/>
      <c r="BE78"/>
      <c r="BF78"/>
      <c r="BG78"/>
      <c r="BH78"/>
      <c r="BI78"/>
      <c r="BJ78"/>
      <c r="BK78"/>
    </row>
    <row r="79" spans="1:63" ht="15.75" thickBot="1" x14ac:dyDescent="0.3">
      <c r="A79" s="64" t="s">
        <v>1108</v>
      </c>
      <c r="B79" s="63">
        <v>28</v>
      </c>
      <c r="C79" s="63"/>
      <c r="D79" s="63" t="s">
        <v>61</v>
      </c>
      <c r="E79" s="63" t="s">
        <v>35</v>
      </c>
      <c r="F79" s="63" t="s">
        <v>32</v>
      </c>
      <c r="G79" s="63" t="s">
        <v>33</v>
      </c>
      <c r="H79" s="63" t="s">
        <v>59</v>
      </c>
      <c r="I79" s="63" t="s">
        <v>39</v>
      </c>
      <c r="J79" s="63" t="s">
        <v>65</v>
      </c>
      <c r="K79" s="63" t="s">
        <v>32</v>
      </c>
      <c r="L79" s="63" t="s">
        <v>49</v>
      </c>
      <c r="M79" s="63" t="s">
        <v>32</v>
      </c>
      <c r="N79" s="63" t="s">
        <v>60</v>
      </c>
      <c r="O79" s="63" t="s">
        <v>72</v>
      </c>
      <c r="P79" s="63" t="s">
        <v>36</v>
      </c>
      <c r="Q79" s="63" t="s">
        <v>60</v>
      </c>
      <c r="R79" s="63" t="s">
        <v>49</v>
      </c>
      <c r="S79" s="63"/>
      <c r="T79" s="63"/>
      <c r="U79" s="63"/>
      <c r="V79" s="63"/>
      <c r="W79" s="63" t="s">
        <v>130</v>
      </c>
      <c r="X79" s="63">
        <v>28</v>
      </c>
      <c r="Y79" s="640">
        <v>1</v>
      </c>
      <c r="Z79" s="63">
        <v>12</v>
      </c>
      <c r="AA79" s="63">
        <v>1</v>
      </c>
      <c r="AB79" s="63">
        <v>1</v>
      </c>
      <c r="AC79" s="63"/>
      <c r="AD79" s="63"/>
      <c r="AE79" s="136"/>
      <c r="AF79" s="63"/>
      <c r="AG79" s="63" t="s">
        <v>60</v>
      </c>
      <c r="AH79" s="63">
        <v>19</v>
      </c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 s="645"/>
      <c r="BB79"/>
      <c r="BC79"/>
      <c r="BD79"/>
      <c r="BE79"/>
      <c r="BF79"/>
      <c r="BG79"/>
      <c r="BH79"/>
      <c r="BI79"/>
      <c r="BJ79"/>
      <c r="BK79"/>
    </row>
    <row r="80" spans="1:63" ht="15.75" thickBot="1" x14ac:dyDescent="0.3">
      <c r="A80" s="64" t="s">
        <v>1109</v>
      </c>
      <c r="B80" s="63">
        <v>29</v>
      </c>
      <c r="C80" s="63"/>
      <c r="D80" s="63" t="s">
        <v>35</v>
      </c>
      <c r="E80" s="63" t="s">
        <v>28</v>
      </c>
      <c r="F80" s="63" t="s">
        <v>61</v>
      </c>
      <c r="G80" s="63" t="s">
        <v>38</v>
      </c>
      <c r="H80" s="63" t="s">
        <v>65</v>
      </c>
      <c r="I80" s="63" t="s">
        <v>48</v>
      </c>
      <c r="J80" s="63" t="s">
        <v>62</v>
      </c>
      <c r="K80" s="63" t="s">
        <v>49</v>
      </c>
      <c r="L80" s="63" t="s">
        <v>60</v>
      </c>
      <c r="M80" s="63" t="s">
        <v>45</v>
      </c>
      <c r="N80" s="63" t="s">
        <v>60</v>
      </c>
      <c r="O80" s="63"/>
      <c r="P80" s="63"/>
      <c r="Q80" s="63"/>
      <c r="R80" s="63"/>
      <c r="S80" s="63" t="s">
        <v>39</v>
      </c>
      <c r="T80" s="63" t="s">
        <v>39</v>
      </c>
      <c r="U80" s="63" t="s">
        <v>45</v>
      </c>
      <c r="V80" s="63" t="s">
        <v>39</v>
      </c>
      <c r="W80" s="63" t="s">
        <v>130</v>
      </c>
      <c r="X80" s="63">
        <v>29</v>
      </c>
      <c r="Y80" s="640">
        <v>1</v>
      </c>
      <c r="Z80" s="63">
        <v>11</v>
      </c>
      <c r="AA80" s="63">
        <v>3</v>
      </c>
      <c r="AB80" s="63">
        <v>0</v>
      </c>
      <c r="AC80" s="63">
        <v>6</v>
      </c>
      <c r="AD80" s="63"/>
      <c r="AE80" s="136">
        <v>2</v>
      </c>
      <c r="AF80" s="63"/>
      <c r="AG80" s="63" t="s">
        <v>32</v>
      </c>
      <c r="AH80" s="63">
        <v>18</v>
      </c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 s="645"/>
      <c r="BB80"/>
      <c r="BC80"/>
      <c r="BD80"/>
      <c r="BE80"/>
      <c r="BF80"/>
      <c r="BG80"/>
      <c r="BH80"/>
      <c r="BI80"/>
      <c r="BJ80"/>
      <c r="BK80"/>
    </row>
    <row r="81" spans="1:66" ht="15.75" thickBot="1" x14ac:dyDescent="0.3">
      <c r="A81" s="64" t="s">
        <v>1110</v>
      </c>
      <c r="B81" s="63">
        <v>30</v>
      </c>
      <c r="C81" s="63"/>
      <c r="D81" s="63" t="s">
        <v>72</v>
      </c>
      <c r="E81" s="63" t="s">
        <v>61</v>
      </c>
      <c r="F81" s="63" t="s">
        <v>49</v>
      </c>
      <c r="G81" s="63" t="s">
        <v>34</v>
      </c>
      <c r="H81" s="63" t="s">
        <v>66</v>
      </c>
      <c r="I81" s="63" t="s">
        <v>60</v>
      </c>
      <c r="J81" s="63" t="s">
        <v>48</v>
      </c>
      <c r="K81" s="63" t="s">
        <v>33</v>
      </c>
      <c r="L81" s="63" t="s">
        <v>29</v>
      </c>
      <c r="M81" s="63" t="s">
        <v>33</v>
      </c>
      <c r="N81" s="63" t="s">
        <v>38</v>
      </c>
      <c r="O81" s="63"/>
      <c r="P81" s="63"/>
      <c r="Q81" s="63"/>
      <c r="R81" s="63"/>
      <c r="S81" s="63" t="s">
        <v>62</v>
      </c>
      <c r="T81" s="63" t="s">
        <v>38</v>
      </c>
      <c r="U81" s="63" t="s">
        <v>33</v>
      </c>
      <c r="V81" s="63" t="s">
        <v>48</v>
      </c>
      <c r="W81" s="63" t="s">
        <v>128</v>
      </c>
      <c r="X81" s="63">
        <v>30</v>
      </c>
      <c r="Y81" s="640">
        <v>3</v>
      </c>
      <c r="Z81" s="63">
        <v>8</v>
      </c>
      <c r="AA81" s="63">
        <v>3</v>
      </c>
      <c r="AB81" s="63">
        <v>1</v>
      </c>
      <c r="AC81" s="63">
        <v>7</v>
      </c>
      <c r="AD81" s="63"/>
      <c r="AE81" s="136"/>
      <c r="AF81" s="63"/>
      <c r="AG81" s="63" t="s">
        <v>32</v>
      </c>
      <c r="AH81" s="63">
        <v>17</v>
      </c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 s="645"/>
      <c r="BB81"/>
      <c r="BC81"/>
      <c r="BD81"/>
      <c r="BE81"/>
      <c r="BF81"/>
      <c r="BG81"/>
      <c r="BH81"/>
      <c r="BI81"/>
      <c r="BJ81"/>
      <c r="BK81"/>
    </row>
    <row r="82" spans="1:66" ht="15.75" thickBot="1" x14ac:dyDescent="0.3">
      <c r="A82" s="67" t="s">
        <v>70</v>
      </c>
      <c r="B82" s="63"/>
      <c r="C82" s="67"/>
      <c r="D82" s="67">
        <v>1</v>
      </c>
      <c r="E82" s="67">
        <v>5</v>
      </c>
      <c r="F82" s="67">
        <v>2</v>
      </c>
      <c r="G82" s="67">
        <v>3</v>
      </c>
      <c r="H82" s="67"/>
      <c r="I82" s="67">
        <v>1</v>
      </c>
      <c r="J82" s="67"/>
      <c r="K82" s="67"/>
      <c r="L82" s="67">
        <v>12</v>
      </c>
      <c r="M82" s="67">
        <v>7</v>
      </c>
      <c r="N82" s="67"/>
      <c r="O82" s="67">
        <v>9</v>
      </c>
      <c r="P82" s="67">
        <v>1</v>
      </c>
      <c r="Q82" s="67">
        <v>1</v>
      </c>
      <c r="R82" s="67">
        <v>5</v>
      </c>
      <c r="S82" s="67"/>
      <c r="T82" s="67"/>
      <c r="U82" s="67"/>
      <c r="V82" s="67"/>
      <c r="W82" s="67"/>
      <c r="X82" s="63"/>
      <c r="Y82" s="640">
        <v>47</v>
      </c>
      <c r="Z82" s="63">
        <v>250</v>
      </c>
      <c r="AA82" s="63">
        <v>102</v>
      </c>
      <c r="AB82" s="63">
        <v>36</v>
      </c>
      <c r="AC82" s="268"/>
      <c r="AD82" s="269"/>
      <c r="AE82" s="269"/>
      <c r="AF82" s="269"/>
      <c r="AG82" s="269"/>
      <c r="AH82" s="270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 s="645"/>
      <c r="BB82"/>
      <c r="BC82"/>
      <c r="BD82"/>
      <c r="BE82"/>
      <c r="BF82"/>
      <c r="BG82"/>
      <c r="BH82"/>
      <c r="BI82"/>
      <c r="BJ82"/>
      <c r="BK82"/>
    </row>
    <row r="83" spans="1:66" x14ac:dyDescent="0.25">
      <c r="A83" s="120" t="s">
        <v>425</v>
      </c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 s="637"/>
      <c r="Z83"/>
      <c r="AA83"/>
      <c r="AB83"/>
      <c r="AC83"/>
      <c r="AD83"/>
      <c r="AE83" s="13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 s="645"/>
      <c r="BB83"/>
      <c r="BC83"/>
      <c r="BD83"/>
      <c r="BE83"/>
      <c r="BF83"/>
      <c r="BG83"/>
      <c r="BH83"/>
      <c r="BI83"/>
      <c r="BJ83"/>
      <c r="BK83"/>
    </row>
    <row r="84" spans="1:66" x14ac:dyDescent="0.25">
      <c r="A84" s="273" t="e" vm="2">
        <v>#VALUE!</v>
      </c>
      <c r="B84" s="349" t="s">
        <v>79</v>
      </c>
      <c r="C84" s="273" t="e" vm="1">
        <v>#VALUE!</v>
      </c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 s="637"/>
      <c r="Z84"/>
      <c r="AA84"/>
      <c r="AB84"/>
      <c r="AC84"/>
      <c r="AD84"/>
      <c r="AE84" s="133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 s="645"/>
      <c r="BB84"/>
      <c r="BC84"/>
      <c r="BD84"/>
      <c r="BE84"/>
      <c r="BF84"/>
      <c r="BG84"/>
      <c r="BH84"/>
      <c r="BI84"/>
      <c r="BJ84"/>
      <c r="BK84"/>
    </row>
    <row r="85" spans="1:66" x14ac:dyDescent="0.25">
      <c r="A85" s="273"/>
      <c r="B85" s="59"/>
      <c r="C85" s="273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 s="637"/>
      <c r="Z85"/>
      <c r="AA85"/>
      <c r="AB85"/>
      <c r="AC85"/>
      <c r="AD85"/>
      <c r="AE85" s="133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 s="645"/>
      <c r="BB85"/>
      <c r="BC85"/>
      <c r="BD85"/>
      <c r="BE85"/>
      <c r="BF85"/>
      <c r="BG85"/>
      <c r="BH85"/>
      <c r="BI85"/>
      <c r="BJ85"/>
      <c r="BK85"/>
    </row>
    <row r="86" spans="1:66" x14ac:dyDescent="0.25">
      <c r="A86" s="273"/>
      <c r="B86" s="59"/>
      <c r="C86" s="273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 s="637"/>
      <c r="Z86"/>
      <c r="AA86"/>
      <c r="AB86"/>
      <c r="AC86"/>
      <c r="AD86"/>
      <c r="AE86" s="133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 s="645"/>
      <c r="BB86"/>
      <c r="BC86"/>
      <c r="BD86"/>
      <c r="BE86"/>
      <c r="BF86"/>
      <c r="BG86"/>
      <c r="BH86"/>
      <c r="BI86"/>
      <c r="BJ86"/>
      <c r="BK86"/>
    </row>
    <row r="87" spans="1:66" x14ac:dyDescent="0.25">
      <c r="A87" s="273"/>
      <c r="B87" s="349" t="s">
        <v>80</v>
      </c>
      <c r="C87" s="273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 s="637"/>
      <c r="Z87"/>
      <c r="AA87"/>
      <c r="AB87"/>
      <c r="AC87"/>
      <c r="AD87"/>
      <c r="AE87" s="133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 s="645"/>
      <c r="BB87"/>
      <c r="BC87"/>
      <c r="BD87"/>
      <c r="BE87"/>
      <c r="BF87"/>
      <c r="BG87"/>
      <c r="BH87"/>
      <c r="BI87"/>
      <c r="BJ87"/>
      <c r="BK87"/>
    </row>
    <row r="88" spans="1:66" x14ac:dyDescent="0.25">
      <c r="A88" s="273"/>
      <c r="B88" s="349" t="s">
        <v>81</v>
      </c>
      <c r="C88" s="273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 s="637"/>
      <c r="Z88"/>
      <c r="AA88"/>
      <c r="AB88"/>
      <c r="AC88"/>
      <c r="AD88"/>
      <c r="AE88" s="133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 s="645"/>
      <c r="BB88"/>
      <c r="BC88"/>
      <c r="BD88"/>
      <c r="BE88"/>
      <c r="BF88"/>
      <c r="BG88"/>
      <c r="BH88"/>
      <c r="BI88"/>
      <c r="BJ88"/>
      <c r="BK88"/>
    </row>
    <row r="89" spans="1:66" x14ac:dyDescent="0.25">
      <c r="A89" s="273"/>
      <c r="B89" s="349" t="s">
        <v>82</v>
      </c>
      <c r="C89" s="273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 s="637"/>
      <c r="Z89"/>
      <c r="AA89"/>
      <c r="AB89"/>
      <c r="AC89"/>
      <c r="AD89"/>
      <c r="AE89" s="133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 s="645"/>
      <c r="BB89"/>
      <c r="BC89"/>
      <c r="BD89"/>
      <c r="BE89"/>
      <c r="BF89"/>
      <c r="BG89"/>
      <c r="BH89"/>
      <c r="BI89"/>
      <c r="BJ89"/>
      <c r="BK89"/>
    </row>
    <row r="90" spans="1:66" ht="15.75" thickBot="1" x14ac:dyDescent="0.3">
      <c r="A90" s="273"/>
      <c r="B90" s="349" t="s">
        <v>427</v>
      </c>
      <c r="C90" s="273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 s="637"/>
      <c r="Z90"/>
      <c r="AA90"/>
      <c r="AB90"/>
      <c r="AC90"/>
      <c r="AD90"/>
      <c r="AE90" s="133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 s="645"/>
      <c r="BB90"/>
      <c r="BC90"/>
      <c r="BD90"/>
      <c r="BE90"/>
      <c r="BF90"/>
      <c r="BG90"/>
      <c r="BH90"/>
      <c r="BI90"/>
      <c r="BJ90"/>
      <c r="BK90"/>
    </row>
    <row r="91" spans="1:66" ht="15.75" thickBot="1" x14ac:dyDescent="0.3">
      <c r="A91" s="350" t="s">
        <v>84</v>
      </c>
      <c r="B91" s="63" t="s">
        <v>85</v>
      </c>
      <c r="C91" s="350" t="s">
        <v>86</v>
      </c>
      <c r="D91" s="63" t="s">
        <v>87</v>
      </c>
      <c r="E91" s="350" t="s">
        <v>88</v>
      </c>
      <c r="F91" s="63" t="s">
        <v>218</v>
      </c>
      <c r="G91" s="350" t="s">
        <v>89</v>
      </c>
      <c r="H91" s="63" t="s">
        <v>135</v>
      </c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 s="637"/>
      <c r="Z91"/>
      <c r="AA91"/>
      <c r="AB91"/>
      <c r="AC91"/>
      <c r="AD91"/>
      <c r="AE91" s="133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 s="645"/>
      <c r="BB91"/>
      <c r="BC91"/>
      <c r="BD91"/>
      <c r="BE91"/>
      <c r="BF91"/>
      <c r="BG91"/>
      <c r="BH91"/>
      <c r="BI91"/>
      <c r="BJ91"/>
      <c r="BK91"/>
    </row>
    <row r="92" spans="1:66" ht="15.75" thickBot="1" x14ac:dyDescent="0.3">
      <c r="A92" s="352" t="s">
        <v>41</v>
      </c>
      <c r="B92" s="352" t="s">
        <v>37</v>
      </c>
      <c r="C92" s="271" t="s">
        <v>50</v>
      </c>
      <c r="D92" s="271" t="s">
        <v>189</v>
      </c>
      <c r="E92" s="271" t="s">
        <v>190</v>
      </c>
      <c r="F92" s="271" t="s">
        <v>51</v>
      </c>
      <c r="G92" s="271" t="s">
        <v>191</v>
      </c>
      <c r="H92" s="271" t="s">
        <v>52</v>
      </c>
      <c r="I92" s="271" t="s">
        <v>53</v>
      </c>
      <c r="J92" s="271" t="s">
        <v>313</v>
      </c>
      <c r="K92" s="271" t="s">
        <v>54</v>
      </c>
      <c r="L92" s="271" t="s">
        <v>55</v>
      </c>
      <c r="M92" s="271" t="s">
        <v>56</v>
      </c>
      <c r="N92" s="271" t="s">
        <v>57</v>
      </c>
      <c r="O92" s="271" t="s">
        <v>1044</v>
      </c>
      <c r="P92" s="271" t="s">
        <v>1045</v>
      </c>
      <c r="Q92" s="352" t="s">
        <v>220</v>
      </c>
      <c r="R92" s="271" t="s">
        <v>416</v>
      </c>
      <c r="S92" s="271" t="s">
        <v>417</v>
      </c>
      <c r="T92" s="271" t="s">
        <v>418</v>
      </c>
      <c r="U92" s="271" t="s">
        <v>221</v>
      </c>
      <c r="V92" s="352" t="s">
        <v>213</v>
      </c>
      <c r="W92" s="271" t="s">
        <v>214</v>
      </c>
      <c r="X92" s="271" t="s">
        <v>215</v>
      </c>
      <c r="Y92" s="638" t="s">
        <v>216</v>
      </c>
      <c r="Z92" s="271" t="s">
        <v>217</v>
      </c>
      <c r="AA92" s="352" t="s">
        <v>222</v>
      </c>
      <c r="AB92" s="271" t="s">
        <v>419</v>
      </c>
      <c r="AC92" s="271" t="s">
        <v>420</v>
      </c>
      <c r="AD92" s="271" t="s">
        <v>421</v>
      </c>
      <c r="AE92" s="630" t="s">
        <v>223</v>
      </c>
      <c r="AF92" s="352" t="s">
        <v>403</v>
      </c>
      <c r="AG92" s="271" t="s">
        <v>404</v>
      </c>
      <c r="AH92" s="271" t="s">
        <v>405</v>
      </c>
      <c r="AI92" s="271" t="s">
        <v>406</v>
      </c>
      <c r="AJ92" s="271" t="s">
        <v>407</v>
      </c>
      <c r="AK92" s="352" t="s">
        <v>1111</v>
      </c>
      <c r="AL92" s="271" t="s">
        <v>1077</v>
      </c>
      <c r="AM92" s="271" t="s">
        <v>1078</v>
      </c>
      <c r="AN92" s="271" t="s">
        <v>1079</v>
      </c>
      <c r="AO92" s="271" t="s">
        <v>1080</v>
      </c>
      <c r="AP92" s="352" t="s">
        <v>1112</v>
      </c>
      <c r="AQ92" s="271" t="s">
        <v>1113</v>
      </c>
      <c r="AR92" s="271" t="s">
        <v>1114</v>
      </c>
      <c r="AS92" s="271" t="s">
        <v>1115</v>
      </c>
      <c r="AT92" s="352" t="s">
        <v>1116</v>
      </c>
      <c r="AU92" s="271" t="s">
        <v>1117</v>
      </c>
      <c r="AV92" s="271" t="s">
        <v>1118</v>
      </c>
      <c r="AW92" s="271" t="s">
        <v>1119</v>
      </c>
      <c r="AX92" s="271" t="s">
        <v>1120</v>
      </c>
      <c r="AY92" s="271" t="s">
        <v>127</v>
      </c>
      <c r="AZ92" s="352" t="s">
        <v>37</v>
      </c>
      <c r="BA92" s="646" t="s">
        <v>154</v>
      </c>
      <c r="BB92" s="352" t="s">
        <v>155</v>
      </c>
      <c r="BC92" s="352" t="s">
        <v>156</v>
      </c>
      <c r="BD92" s="352" t="s">
        <v>157</v>
      </c>
      <c r="BE92" s="354" t="s">
        <v>158</v>
      </c>
      <c r="BF92" s="355"/>
      <c r="BG92" s="354" t="s">
        <v>159</v>
      </c>
      <c r="BH92" s="355"/>
      <c r="BI92" s="352" t="s">
        <v>107</v>
      </c>
      <c r="BJ92" s="352" t="s">
        <v>160</v>
      </c>
      <c r="BK92"/>
    </row>
    <row r="93" spans="1:66" ht="15.75" thickBot="1" x14ac:dyDescent="0.3">
      <c r="A93" s="353"/>
      <c r="B93" s="353"/>
      <c r="C93" s="272"/>
      <c r="D93" s="272"/>
      <c r="E93" s="272"/>
      <c r="F93" s="272"/>
      <c r="G93" s="272"/>
      <c r="H93" s="272"/>
      <c r="I93" s="272"/>
      <c r="J93" s="272"/>
      <c r="K93" s="272"/>
      <c r="L93" s="272"/>
      <c r="M93" s="272"/>
      <c r="N93" s="272"/>
      <c r="O93" s="272"/>
      <c r="P93" s="272"/>
      <c r="Q93" s="353"/>
      <c r="R93" s="272"/>
      <c r="S93" s="272"/>
      <c r="T93" s="272"/>
      <c r="U93" s="272"/>
      <c r="V93" s="353"/>
      <c r="W93" s="272"/>
      <c r="X93" s="272"/>
      <c r="Y93" s="639"/>
      <c r="Z93" s="272"/>
      <c r="AA93" s="353"/>
      <c r="AB93" s="272"/>
      <c r="AC93" s="272"/>
      <c r="AD93" s="272"/>
      <c r="AE93" s="631"/>
      <c r="AF93" s="353"/>
      <c r="AG93" s="272"/>
      <c r="AH93" s="272"/>
      <c r="AI93" s="272"/>
      <c r="AJ93" s="272"/>
      <c r="AK93" s="353"/>
      <c r="AL93" s="272"/>
      <c r="AM93" s="272"/>
      <c r="AN93" s="272"/>
      <c r="AO93" s="272"/>
      <c r="AP93" s="353"/>
      <c r="AQ93" s="272"/>
      <c r="AR93" s="272"/>
      <c r="AS93" s="272"/>
      <c r="AT93" s="353"/>
      <c r="AU93" s="272"/>
      <c r="AV93" s="272"/>
      <c r="AW93" s="272"/>
      <c r="AX93" s="272"/>
      <c r="AY93" s="272"/>
      <c r="AZ93" s="353"/>
      <c r="BA93" s="647"/>
      <c r="BB93" s="353"/>
      <c r="BC93" s="353"/>
      <c r="BD93" s="353"/>
      <c r="BE93" s="351" t="s">
        <v>161</v>
      </c>
      <c r="BF93" s="351" t="s">
        <v>162</v>
      </c>
      <c r="BG93" s="351" t="s">
        <v>161</v>
      </c>
      <c r="BH93" s="351" t="s">
        <v>162</v>
      </c>
      <c r="BI93" s="353"/>
      <c r="BJ93" s="353"/>
      <c r="BK93"/>
    </row>
    <row r="94" spans="1:66" ht="15.75" thickBot="1" x14ac:dyDescent="0.3">
      <c r="A94" s="64" t="s">
        <v>1121</v>
      </c>
      <c r="B94" s="63">
        <v>1</v>
      </c>
      <c r="C94" s="63"/>
      <c r="D94" s="63" t="s">
        <v>32</v>
      </c>
      <c r="E94" s="63" t="s">
        <v>45</v>
      </c>
      <c r="F94" s="63" t="s">
        <v>49</v>
      </c>
      <c r="G94" s="63" t="s">
        <v>38</v>
      </c>
      <c r="H94" s="63" t="s">
        <v>48</v>
      </c>
      <c r="I94" s="63" t="s">
        <v>64</v>
      </c>
      <c r="J94" s="63" t="s">
        <v>58</v>
      </c>
      <c r="K94" s="63" t="s">
        <v>40</v>
      </c>
      <c r="L94" s="63" t="s">
        <v>60</v>
      </c>
      <c r="M94" s="63" t="s">
        <v>45</v>
      </c>
      <c r="N94" s="63" t="s">
        <v>65</v>
      </c>
      <c r="O94" s="63"/>
      <c r="P94" s="63"/>
      <c r="Q94" s="350"/>
      <c r="R94" s="63"/>
      <c r="S94" s="63"/>
      <c r="T94" s="63"/>
      <c r="U94" s="63"/>
      <c r="V94" s="350"/>
      <c r="W94" s="63" t="s">
        <v>65</v>
      </c>
      <c r="X94" s="63" t="s">
        <v>62</v>
      </c>
      <c r="Y94" s="640" t="s">
        <v>48</v>
      </c>
      <c r="Z94" s="63" t="s">
        <v>38</v>
      </c>
      <c r="AA94" s="350"/>
      <c r="AB94" s="63"/>
      <c r="AC94" s="63"/>
      <c r="AD94" s="63"/>
      <c r="AE94" s="136"/>
      <c r="AF94" s="350"/>
      <c r="AG94" s="63"/>
      <c r="AH94" s="63"/>
      <c r="AI94" s="63"/>
      <c r="AJ94" s="63"/>
      <c r="AK94" s="350"/>
      <c r="AL94" s="63"/>
      <c r="AM94" s="63"/>
      <c r="AN94" s="63"/>
      <c r="AO94" s="63"/>
      <c r="AP94" s="350"/>
      <c r="AQ94" s="63"/>
      <c r="AR94" s="63"/>
      <c r="AS94" s="63"/>
      <c r="AT94" s="350"/>
      <c r="AU94" s="63"/>
      <c r="AV94" s="63"/>
      <c r="AW94" s="63"/>
      <c r="AX94" s="63"/>
      <c r="AY94" s="63" t="s">
        <v>128</v>
      </c>
      <c r="AZ94" s="63">
        <v>1</v>
      </c>
      <c r="BA94" s="648">
        <v>1</v>
      </c>
      <c r="BB94" s="63">
        <v>7</v>
      </c>
      <c r="BC94" s="63">
        <v>6</v>
      </c>
      <c r="BD94" s="63">
        <v>1</v>
      </c>
      <c r="BE94" s="63">
        <v>1</v>
      </c>
      <c r="BF94" s="63"/>
      <c r="BG94" s="63"/>
      <c r="BH94" s="63"/>
      <c r="BI94" s="63" t="s">
        <v>38</v>
      </c>
      <c r="BJ94" s="63">
        <v>11</v>
      </c>
      <c r="BK94"/>
      <c r="BM94">
        <v>0</v>
      </c>
      <c r="BN94">
        <f>COUNTIF($BA$94:$BA$124,"=0")</f>
        <v>7</v>
      </c>
    </row>
    <row r="95" spans="1:66" ht="15.75" thickBot="1" x14ac:dyDescent="0.3">
      <c r="A95" s="64" t="s">
        <v>1122</v>
      </c>
      <c r="B95" s="63">
        <v>2</v>
      </c>
      <c r="C95" s="63"/>
      <c r="D95" s="63" t="s">
        <v>32</v>
      </c>
      <c r="E95" s="63" t="s">
        <v>36</v>
      </c>
      <c r="F95" s="63" t="s">
        <v>35</v>
      </c>
      <c r="G95" s="63" t="s">
        <v>62</v>
      </c>
      <c r="H95" s="63" t="s">
        <v>63</v>
      </c>
      <c r="I95" s="63" t="s">
        <v>32</v>
      </c>
      <c r="J95" s="63" t="s">
        <v>59</v>
      </c>
      <c r="K95" s="63" t="s">
        <v>40</v>
      </c>
      <c r="L95" s="63" t="s">
        <v>105</v>
      </c>
      <c r="M95" s="63" t="s">
        <v>45</v>
      </c>
      <c r="N95" s="63" t="s">
        <v>60</v>
      </c>
      <c r="O95" s="63"/>
      <c r="P95" s="63"/>
      <c r="Q95" s="350"/>
      <c r="R95" s="63"/>
      <c r="S95" s="63"/>
      <c r="T95" s="63"/>
      <c r="U95" s="63"/>
      <c r="V95" s="350"/>
      <c r="W95" s="63" t="s">
        <v>49</v>
      </c>
      <c r="X95" s="63" t="s">
        <v>49</v>
      </c>
      <c r="Y95" s="640" t="s">
        <v>40</v>
      </c>
      <c r="Z95" s="63" t="s">
        <v>35</v>
      </c>
      <c r="AA95" s="350"/>
      <c r="AB95" s="63"/>
      <c r="AC95" s="63"/>
      <c r="AD95" s="63"/>
      <c r="AE95" s="136"/>
      <c r="AF95" s="350"/>
      <c r="AG95" s="63"/>
      <c r="AH95" s="63"/>
      <c r="AI95" s="63"/>
      <c r="AJ95" s="63"/>
      <c r="AK95" s="350"/>
      <c r="AL95" s="63"/>
      <c r="AM95" s="63"/>
      <c r="AN95" s="63"/>
      <c r="AO95" s="63"/>
      <c r="AP95" s="350"/>
      <c r="AQ95" s="63"/>
      <c r="AR95" s="63"/>
      <c r="AS95" s="63"/>
      <c r="AT95" s="350"/>
      <c r="AU95" s="63"/>
      <c r="AV95" s="63"/>
      <c r="AW95" s="63"/>
      <c r="AX95" s="63"/>
      <c r="AY95" s="63" t="s">
        <v>129</v>
      </c>
      <c r="AZ95" s="63">
        <v>2</v>
      </c>
      <c r="BA95" s="648">
        <v>3</v>
      </c>
      <c r="BB95" s="63">
        <v>9</v>
      </c>
      <c r="BC95" s="63">
        <v>2</v>
      </c>
      <c r="BD95" s="63">
        <v>1</v>
      </c>
      <c r="BE95" s="63">
        <v>1</v>
      </c>
      <c r="BF95" s="63"/>
      <c r="BG95" s="63"/>
      <c r="BH95" s="63"/>
      <c r="BI95" s="63" t="s">
        <v>49</v>
      </c>
      <c r="BJ95" s="63">
        <v>23</v>
      </c>
      <c r="BK95"/>
      <c r="BM95">
        <v>1</v>
      </c>
      <c r="BN95">
        <f>COUNTIF($BA$94:$BA$124,"=1")</f>
        <v>7</v>
      </c>
    </row>
    <row r="96" spans="1:66" ht="15.75" thickBot="1" x14ac:dyDescent="0.3">
      <c r="A96" s="64" t="s">
        <v>1123</v>
      </c>
      <c r="B96" s="63">
        <v>3</v>
      </c>
      <c r="C96" s="63"/>
      <c r="D96" s="63" t="s">
        <v>48</v>
      </c>
      <c r="E96" s="63" t="s">
        <v>46</v>
      </c>
      <c r="F96" s="63" t="s">
        <v>58</v>
      </c>
      <c r="G96" s="63" t="s">
        <v>58</v>
      </c>
      <c r="H96" s="63" t="s">
        <v>59</v>
      </c>
      <c r="I96" s="63" t="s">
        <v>64</v>
      </c>
      <c r="J96" s="63" t="s">
        <v>67</v>
      </c>
      <c r="K96" s="63" t="s">
        <v>38</v>
      </c>
      <c r="L96" s="63" t="s">
        <v>58</v>
      </c>
      <c r="M96" s="63" t="s">
        <v>48</v>
      </c>
      <c r="N96" s="63" t="s">
        <v>48</v>
      </c>
      <c r="O96" s="63"/>
      <c r="P96" s="63"/>
      <c r="Q96" s="350"/>
      <c r="R96" s="63"/>
      <c r="S96" s="63"/>
      <c r="T96" s="63"/>
      <c r="U96" s="63"/>
      <c r="V96" s="350"/>
      <c r="W96" s="63" t="s">
        <v>59</v>
      </c>
      <c r="X96" s="63" t="s">
        <v>62</v>
      </c>
      <c r="Y96" s="640" t="s">
        <v>59</v>
      </c>
      <c r="Z96" s="63" t="s">
        <v>48</v>
      </c>
      <c r="AA96" s="350"/>
      <c r="AB96" s="63"/>
      <c r="AC96" s="63"/>
      <c r="AD96" s="63"/>
      <c r="AE96" s="136"/>
      <c r="AF96" s="350"/>
      <c r="AG96" s="63"/>
      <c r="AH96" s="63"/>
      <c r="AI96" s="63"/>
      <c r="AJ96" s="63"/>
      <c r="AK96" s="350"/>
      <c r="AL96" s="63"/>
      <c r="AM96" s="63"/>
      <c r="AN96" s="63"/>
      <c r="AO96" s="63"/>
      <c r="AP96" s="350"/>
      <c r="AQ96" s="63"/>
      <c r="AR96" s="63"/>
      <c r="AS96" s="63"/>
      <c r="AT96" s="350"/>
      <c r="AU96" s="63"/>
      <c r="AV96" s="63"/>
      <c r="AW96" s="63"/>
      <c r="AX96" s="63"/>
      <c r="AY96" s="63" t="s">
        <v>128</v>
      </c>
      <c r="AZ96" s="63">
        <v>3</v>
      </c>
      <c r="BA96" s="648">
        <v>0</v>
      </c>
      <c r="BB96" s="63">
        <v>1</v>
      </c>
      <c r="BC96" s="63">
        <v>8</v>
      </c>
      <c r="BD96" s="63">
        <v>6</v>
      </c>
      <c r="BE96" s="63">
        <v>1</v>
      </c>
      <c r="BF96" s="63"/>
      <c r="BG96" s="63"/>
      <c r="BH96" s="63"/>
      <c r="BI96" s="63" t="s">
        <v>65</v>
      </c>
      <c r="BJ96" s="63">
        <v>2</v>
      </c>
      <c r="BK96"/>
      <c r="BM96">
        <v>2</v>
      </c>
      <c r="BN96">
        <f>COUNTIF($BA$94:$BA$124,"=2")</f>
        <v>6</v>
      </c>
    </row>
    <row r="97" spans="1:66" ht="15.75" thickBot="1" x14ac:dyDescent="0.3">
      <c r="A97" s="64" t="s">
        <v>1124</v>
      </c>
      <c r="B97" s="63">
        <v>4</v>
      </c>
      <c r="C97" s="63"/>
      <c r="D97" s="63" t="s">
        <v>60</v>
      </c>
      <c r="E97" s="63" t="s">
        <v>49</v>
      </c>
      <c r="F97" s="63" t="s">
        <v>39</v>
      </c>
      <c r="G97" s="63" t="s">
        <v>36</v>
      </c>
      <c r="H97" s="63" t="s">
        <v>48</v>
      </c>
      <c r="I97" s="63" t="s">
        <v>64</v>
      </c>
      <c r="J97" s="63" t="s">
        <v>38</v>
      </c>
      <c r="K97" s="63" t="s">
        <v>68</v>
      </c>
      <c r="L97" s="63" t="s">
        <v>38</v>
      </c>
      <c r="M97" s="63" t="s">
        <v>30</v>
      </c>
      <c r="N97" s="63" t="s">
        <v>48</v>
      </c>
      <c r="O97" s="63"/>
      <c r="P97" s="63"/>
      <c r="Q97" s="350"/>
      <c r="R97" s="63"/>
      <c r="S97" s="63"/>
      <c r="T97" s="63"/>
      <c r="U97" s="63"/>
      <c r="V97" s="350"/>
      <c r="W97" s="63" t="s">
        <v>48</v>
      </c>
      <c r="X97" s="63" t="s">
        <v>62</v>
      </c>
      <c r="Y97" s="640" t="s">
        <v>59</v>
      </c>
      <c r="Z97" s="63" t="s">
        <v>65</v>
      </c>
      <c r="AA97" s="350"/>
      <c r="AB97" s="63"/>
      <c r="AC97" s="63"/>
      <c r="AD97" s="63"/>
      <c r="AE97" s="136"/>
      <c r="AF97" s="350"/>
      <c r="AG97" s="63"/>
      <c r="AH97" s="63"/>
      <c r="AI97" s="63"/>
      <c r="AJ97" s="63"/>
      <c r="AK97" s="350"/>
      <c r="AL97" s="63"/>
      <c r="AM97" s="63"/>
      <c r="AN97" s="63"/>
      <c r="AO97" s="63"/>
      <c r="AP97" s="350"/>
      <c r="AQ97" s="63"/>
      <c r="AR97" s="63"/>
      <c r="AS97" s="63"/>
      <c r="AT97" s="350"/>
      <c r="AU97" s="63"/>
      <c r="AV97" s="63"/>
      <c r="AW97" s="63"/>
      <c r="AX97" s="63"/>
      <c r="AY97" s="63" t="s">
        <v>128</v>
      </c>
      <c r="AZ97" s="63">
        <v>4</v>
      </c>
      <c r="BA97" s="648">
        <v>2</v>
      </c>
      <c r="BB97" s="63">
        <v>6</v>
      </c>
      <c r="BC97" s="63">
        <v>5</v>
      </c>
      <c r="BD97" s="63">
        <v>2</v>
      </c>
      <c r="BE97" s="63">
        <v>22</v>
      </c>
      <c r="BF97" s="63"/>
      <c r="BG97" s="63">
        <v>3</v>
      </c>
      <c r="BH97" s="63"/>
      <c r="BI97" s="63" t="s">
        <v>33</v>
      </c>
      <c r="BJ97" s="63">
        <v>14</v>
      </c>
      <c r="BK97"/>
      <c r="BM97">
        <v>3</v>
      </c>
      <c r="BN97">
        <f>COUNTIF($BA$94:$BA$124,"=3")</f>
        <v>3</v>
      </c>
    </row>
    <row r="98" spans="1:66" ht="15.75" thickBot="1" x14ac:dyDescent="0.3">
      <c r="A98" s="64" t="s">
        <v>1125</v>
      </c>
      <c r="B98" s="63">
        <v>5</v>
      </c>
      <c r="C98" s="63"/>
      <c r="D98" s="63" t="s">
        <v>38</v>
      </c>
      <c r="E98" s="63" t="s">
        <v>63</v>
      </c>
      <c r="F98" s="63" t="s">
        <v>39</v>
      </c>
      <c r="G98" s="63" t="s">
        <v>46</v>
      </c>
      <c r="H98" s="63" t="s">
        <v>48</v>
      </c>
      <c r="I98" s="63" t="s">
        <v>64</v>
      </c>
      <c r="J98" s="63" t="s">
        <v>58</v>
      </c>
      <c r="K98" s="63" t="s">
        <v>58</v>
      </c>
      <c r="L98" s="63" t="s">
        <v>59</v>
      </c>
      <c r="M98" s="63" t="s">
        <v>62</v>
      </c>
      <c r="N98" s="63" t="s">
        <v>59</v>
      </c>
      <c r="O98" s="63"/>
      <c r="P98" s="63"/>
      <c r="Q98" s="350"/>
      <c r="R98" s="63"/>
      <c r="S98" s="63"/>
      <c r="T98" s="63"/>
      <c r="U98" s="63"/>
      <c r="V98" s="350"/>
      <c r="W98" s="63" t="s">
        <v>64</v>
      </c>
      <c r="X98" s="63" t="s">
        <v>65</v>
      </c>
      <c r="Y98" s="640" t="s">
        <v>64</v>
      </c>
      <c r="Z98" s="63" t="s">
        <v>58</v>
      </c>
      <c r="AA98" s="350"/>
      <c r="AB98" s="63"/>
      <c r="AC98" s="63"/>
      <c r="AD98" s="63"/>
      <c r="AE98" s="136"/>
      <c r="AF98" s="350"/>
      <c r="AG98" s="63"/>
      <c r="AH98" s="63"/>
      <c r="AI98" s="63"/>
      <c r="AJ98" s="63"/>
      <c r="AK98" s="350"/>
      <c r="AL98" s="63"/>
      <c r="AM98" s="63"/>
      <c r="AN98" s="63"/>
      <c r="AO98" s="63"/>
      <c r="AP98" s="350"/>
      <c r="AQ98" s="63"/>
      <c r="AR98" s="63"/>
      <c r="AS98" s="63"/>
      <c r="AT98" s="350"/>
      <c r="AU98" s="63"/>
      <c r="AV98" s="63"/>
      <c r="AW98" s="63"/>
      <c r="AX98" s="63"/>
      <c r="AY98" s="63" t="s">
        <v>129</v>
      </c>
      <c r="AZ98" s="63">
        <v>5</v>
      </c>
      <c r="BA98" s="648">
        <v>0</v>
      </c>
      <c r="BB98" s="63">
        <v>2</v>
      </c>
      <c r="BC98" s="63">
        <v>7</v>
      </c>
      <c r="BD98" s="63">
        <v>6</v>
      </c>
      <c r="BE98" s="63">
        <v>1</v>
      </c>
      <c r="BF98" s="63"/>
      <c r="BG98" s="63"/>
      <c r="BH98" s="63"/>
      <c r="BI98" s="63" t="s">
        <v>58</v>
      </c>
      <c r="BJ98" s="63">
        <v>1</v>
      </c>
      <c r="BK98"/>
      <c r="BM98">
        <v>4</v>
      </c>
      <c r="BN98">
        <f>COUNTIF($BA$94:$BA$124,"=4")</f>
        <v>5</v>
      </c>
    </row>
    <row r="99" spans="1:66" ht="15.75" thickBot="1" x14ac:dyDescent="0.3">
      <c r="A99" s="64" t="s">
        <v>1126</v>
      </c>
      <c r="B99" s="63">
        <v>6</v>
      </c>
      <c r="C99" s="63"/>
      <c r="D99" s="63" t="s">
        <v>32</v>
      </c>
      <c r="E99" s="63" t="s">
        <v>60</v>
      </c>
      <c r="F99" s="63" t="s">
        <v>60</v>
      </c>
      <c r="G99" s="63" t="s">
        <v>60</v>
      </c>
      <c r="H99" s="63" t="s">
        <v>59</v>
      </c>
      <c r="I99" s="63" t="s">
        <v>45</v>
      </c>
      <c r="J99" s="63" t="s">
        <v>58</v>
      </c>
      <c r="K99" s="63" t="s">
        <v>75</v>
      </c>
      <c r="L99" s="63" t="s">
        <v>105</v>
      </c>
      <c r="M99" s="63" t="s">
        <v>31</v>
      </c>
      <c r="N99" s="63" t="s">
        <v>61</v>
      </c>
      <c r="O99" s="63"/>
      <c r="P99" s="63"/>
      <c r="Q99" s="350"/>
      <c r="R99" s="63"/>
      <c r="S99" s="63"/>
      <c r="T99" s="63"/>
      <c r="U99" s="63"/>
      <c r="V99" s="350"/>
      <c r="W99" s="63" t="s">
        <v>49</v>
      </c>
      <c r="X99" s="63" t="s">
        <v>40</v>
      </c>
      <c r="Y99" s="640" t="s">
        <v>33</v>
      </c>
      <c r="Z99" s="63" t="s">
        <v>38</v>
      </c>
      <c r="AA99" s="350"/>
      <c r="AB99" s="63"/>
      <c r="AC99" s="63"/>
      <c r="AD99" s="63"/>
      <c r="AE99" s="136"/>
      <c r="AF99" s="350"/>
      <c r="AG99" s="63"/>
      <c r="AH99" s="63"/>
      <c r="AI99" s="63"/>
      <c r="AJ99" s="63"/>
      <c r="AK99" s="350"/>
      <c r="AL99" s="63"/>
      <c r="AM99" s="63"/>
      <c r="AN99" s="63"/>
      <c r="AO99" s="63"/>
      <c r="AP99" s="350"/>
      <c r="AQ99" s="63"/>
      <c r="AR99" s="63"/>
      <c r="AS99" s="63"/>
      <c r="AT99" s="350"/>
      <c r="AU99" s="63"/>
      <c r="AV99" s="63"/>
      <c r="AW99" s="63"/>
      <c r="AX99" s="63"/>
      <c r="AY99" s="63" t="s">
        <v>129</v>
      </c>
      <c r="AZ99" s="63">
        <v>6</v>
      </c>
      <c r="BA99" s="648">
        <v>4</v>
      </c>
      <c r="BB99" s="63">
        <v>9</v>
      </c>
      <c r="BC99" s="63">
        <v>1</v>
      </c>
      <c r="BD99" s="63">
        <v>1</v>
      </c>
      <c r="BE99" s="63">
        <v>11</v>
      </c>
      <c r="BF99" s="63"/>
      <c r="BG99" s="63">
        <v>10</v>
      </c>
      <c r="BH99" s="63"/>
      <c r="BI99" s="63" t="s">
        <v>49</v>
      </c>
      <c r="BJ99" s="63">
        <v>24</v>
      </c>
      <c r="BK99"/>
      <c r="BM99">
        <v>5</v>
      </c>
      <c r="BN99">
        <f>COUNTIF($BA$94:$BA$124,"=5")</f>
        <v>1</v>
      </c>
    </row>
    <row r="100" spans="1:66" ht="15.75" thickBot="1" x14ac:dyDescent="0.3">
      <c r="A100" s="64" t="s">
        <v>1127</v>
      </c>
      <c r="B100" s="63">
        <v>7</v>
      </c>
      <c r="C100" s="63"/>
      <c r="D100" s="63" t="s">
        <v>31</v>
      </c>
      <c r="E100" s="63" t="s">
        <v>32</v>
      </c>
      <c r="F100" s="63" t="s">
        <v>60</v>
      </c>
      <c r="G100" s="63" t="s">
        <v>63</v>
      </c>
      <c r="H100" s="63" t="s">
        <v>48</v>
      </c>
      <c r="I100" s="63" t="s">
        <v>64</v>
      </c>
      <c r="J100" s="63" t="s">
        <v>67</v>
      </c>
      <c r="K100" s="63" t="s">
        <v>65</v>
      </c>
      <c r="L100" s="63" t="s">
        <v>105</v>
      </c>
      <c r="M100" s="63" t="s">
        <v>30</v>
      </c>
      <c r="N100" s="63" t="s">
        <v>32</v>
      </c>
      <c r="O100" s="63"/>
      <c r="P100" s="63"/>
      <c r="Q100" s="350"/>
      <c r="R100" s="63"/>
      <c r="S100" s="63"/>
      <c r="T100" s="63"/>
      <c r="U100" s="63"/>
      <c r="V100" s="350"/>
      <c r="W100" s="63" t="s">
        <v>33</v>
      </c>
      <c r="X100" s="63" t="s">
        <v>40</v>
      </c>
      <c r="Y100" s="640" t="s">
        <v>60</v>
      </c>
      <c r="Z100" s="63" t="s">
        <v>58</v>
      </c>
      <c r="AA100" s="350"/>
      <c r="AB100" s="63"/>
      <c r="AC100" s="63"/>
      <c r="AD100" s="63"/>
      <c r="AE100" s="136"/>
      <c r="AF100" s="350"/>
      <c r="AG100" s="63"/>
      <c r="AH100" s="63"/>
      <c r="AI100" s="63"/>
      <c r="AJ100" s="63"/>
      <c r="AK100" s="350"/>
      <c r="AL100" s="63"/>
      <c r="AM100" s="63"/>
      <c r="AN100" s="63"/>
      <c r="AO100" s="63"/>
      <c r="AP100" s="350"/>
      <c r="AQ100" s="63"/>
      <c r="AR100" s="63"/>
      <c r="AS100" s="63"/>
      <c r="AT100" s="350"/>
      <c r="AU100" s="63"/>
      <c r="AV100" s="63"/>
      <c r="AW100" s="63"/>
      <c r="AX100" s="63"/>
      <c r="AY100" s="63" t="s">
        <v>128</v>
      </c>
      <c r="AZ100" s="63">
        <v>7</v>
      </c>
      <c r="BA100" s="648">
        <v>4</v>
      </c>
      <c r="BB100" s="63">
        <v>5</v>
      </c>
      <c r="BC100" s="63">
        <v>4</v>
      </c>
      <c r="BD100" s="63">
        <v>2</v>
      </c>
      <c r="BE100" s="63">
        <v>4</v>
      </c>
      <c r="BF100" s="63"/>
      <c r="BG100" s="63">
        <v>7</v>
      </c>
      <c r="BH100" s="63"/>
      <c r="BI100" s="63" t="s">
        <v>32</v>
      </c>
      <c r="BJ100" s="63">
        <v>18</v>
      </c>
      <c r="BK100"/>
      <c r="BM100">
        <v>6</v>
      </c>
      <c r="BN100">
        <f>COUNTIF($BA$94:$BA$124,"=6")</f>
        <v>2</v>
      </c>
    </row>
    <row r="101" spans="1:66" ht="15.75" thickBot="1" x14ac:dyDescent="0.3">
      <c r="A101" s="64" t="s">
        <v>1128</v>
      </c>
      <c r="B101" s="63">
        <v>8</v>
      </c>
      <c r="C101" s="63"/>
      <c r="D101" s="63" t="s">
        <v>60</v>
      </c>
      <c r="E101" s="63" t="s">
        <v>62</v>
      </c>
      <c r="F101" s="63" t="s">
        <v>39</v>
      </c>
      <c r="G101" s="63" t="s">
        <v>30</v>
      </c>
      <c r="H101" s="63" t="s">
        <v>48</v>
      </c>
      <c r="I101" s="63" t="s">
        <v>38</v>
      </c>
      <c r="J101" s="63" t="s">
        <v>67</v>
      </c>
      <c r="K101" s="63" t="s">
        <v>28</v>
      </c>
      <c r="L101" s="63" t="s">
        <v>65</v>
      </c>
      <c r="M101" s="63" t="s">
        <v>61</v>
      </c>
      <c r="N101" s="63" t="s">
        <v>60</v>
      </c>
      <c r="O101" s="63"/>
      <c r="P101" s="63"/>
      <c r="Q101" s="350"/>
      <c r="R101" s="63"/>
      <c r="S101" s="63"/>
      <c r="T101" s="63"/>
      <c r="U101" s="63"/>
      <c r="V101" s="350"/>
      <c r="W101" s="63" t="s">
        <v>63</v>
      </c>
      <c r="X101" s="63" t="s">
        <v>48</v>
      </c>
      <c r="Y101" s="640" t="s">
        <v>32</v>
      </c>
      <c r="Z101" s="63" t="s">
        <v>59</v>
      </c>
      <c r="AA101" s="350"/>
      <c r="AB101" s="63"/>
      <c r="AC101" s="63"/>
      <c r="AD101" s="63"/>
      <c r="AE101" s="136"/>
      <c r="AF101" s="350"/>
      <c r="AG101" s="63"/>
      <c r="AH101" s="63"/>
      <c r="AI101" s="63"/>
      <c r="AJ101" s="63"/>
      <c r="AK101" s="350"/>
      <c r="AL101" s="63"/>
      <c r="AM101" s="63"/>
      <c r="AN101" s="63"/>
      <c r="AO101" s="63"/>
      <c r="AP101" s="350"/>
      <c r="AQ101" s="63"/>
      <c r="AR101" s="63"/>
      <c r="AS101" s="63"/>
      <c r="AT101" s="350"/>
      <c r="AU101" s="63"/>
      <c r="AV101" s="63"/>
      <c r="AW101" s="63"/>
      <c r="AX101" s="63"/>
      <c r="AY101" s="63" t="s">
        <v>128</v>
      </c>
      <c r="AZ101" s="63">
        <v>8</v>
      </c>
      <c r="BA101" s="648">
        <v>2</v>
      </c>
      <c r="BB101" s="63">
        <v>6</v>
      </c>
      <c r="BC101" s="63">
        <v>5</v>
      </c>
      <c r="BD101" s="63">
        <v>2</v>
      </c>
      <c r="BE101" s="63">
        <v>3</v>
      </c>
      <c r="BF101" s="63"/>
      <c r="BG101" s="63"/>
      <c r="BH101" s="63"/>
      <c r="BI101" s="63" t="s">
        <v>38</v>
      </c>
      <c r="BJ101" s="63">
        <v>12</v>
      </c>
      <c r="BK101"/>
      <c r="BM101">
        <v>7</v>
      </c>
      <c r="BN101">
        <f>COUNTIF($BA$94:$BA$124,"=7")</f>
        <v>0</v>
      </c>
    </row>
    <row r="102" spans="1:66" ht="15.75" thickBot="1" x14ac:dyDescent="0.3">
      <c r="A102" s="64" t="s">
        <v>1129</v>
      </c>
      <c r="B102" s="63">
        <v>9</v>
      </c>
      <c r="C102" s="63"/>
      <c r="D102" s="63" t="s">
        <v>32</v>
      </c>
      <c r="E102" s="63" t="s">
        <v>45</v>
      </c>
      <c r="F102" s="63" t="s">
        <v>61</v>
      </c>
      <c r="G102" s="63" t="s">
        <v>62</v>
      </c>
      <c r="H102" s="63" t="s">
        <v>59</v>
      </c>
      <c r="I102" s="63" t="s">
        <v>34</v>
      </c>
      <c r="J102" s="63" t="s">
        <v>59</v>
      </c>
      <c r="K102" s="63" t="s">
        <v>34</v>
      </c>
      <c r="L102" s="63" t="s">
        <v>49</v>
      </c>
      <c r="M102" s="63" t="s">
        <v>31</v>
      </c>
      <c r="N102" s="63" t="s">
        <v>31</v>
      </c>
      <c r="O102" s="63"/>
      <c r="P102" s="63"/>
      <c r="Q102" s="350"/>
      <c r="R102" s="63"/>
      <c r="S102" s="63"/>
      <c r="T102" s="63"/>
      <c r="U102" s="63"/>
      <c r="V102" s="350"/>
      <c r="W102" s="63" t="s">
        <v>30</v>
      </c>
      <c r="X102" s="63" t="s">
        <v>28</v>
      </c>
      <c r="Y102" s="640" t="s">
        <v>45</v>
      </c>
      <c r="Z102" s="63" t="s">
        <v>49</v>
      </c>
      <c r="AA102" s="350"/>
      <c r="AB102" s="63"/>
      <c r="AC102" s="63"/>
      <c r="AD102" s="63"/>
      <c r="AE102" s="136"/>
      <c r="AF102" s="350"/>
      <c r="AG102" s="63"/>
      <c r="AH102" s="63"/>
      <c r="AI102" s="63"/>
      <c r="AJ102" s="63"/>
      <c r="AK102" s="350"/>
      <c r="AL102" s="63"/>
      <c r="AM102" s="63"/>
      <c r="AN102" s="63"/>
      <c r="AO102" s="63"/>
      <c r="AP102" s="350"/>
      <c r="AQ102" s="63"/>
      <c r="AR102" s="63"/>
      <c r="AS102" s="63"/>
      <c r="AT102" s="350"/>
      <c r="AU102" s="63"/>
      <c r="AV102" s="63"/>
      <c r="AW102" s="63"/>
      <c r="AX102" s="63"/>
      <c r="AY102" s="63" t="s">
        <v>129</v>
      </c>
      <c r="AZ102" s="63">
        <v>9</v>
      </c>
      <c r="BA102" s="648">
        <v>6</v>
      </c>
      <c r="BB102" s="63">
        <v>6</v>
      </c>
      <c r="BC102" s="63">
        <v>1</v>
      </c>
      <c r="BD102" s="63">
        <v>2</v>
      </c>
      <c r="BE102" s="63">
        <v>3</v>
      </c>
      <c r="BF102" s="63"/>
      <c r="BG102" s="63"/>
      <c r="BH102" s="63"/>
      <c r="BI102" s="63" t="s">
        <v>49</v>
      </c>
      <c r="BJ102" s="63">
        <v>25</v>
      </c>
      <c r="BK102"/>
      <c r="BM102">
        <v>8</v>
      </c>
      <c r="BN102">
        <f>COUNTIF($BA$94:$BA$124,"=8")</f>
        <v>0</v>
      </c>
    </row>
    <row r="103" spans="1:66" ht="15.75" thickBot="1" x14ac:dyDescent="0.3">
      <c r="A103" s="64" t="s">
        <v>1130</v>
      </c>
      <c r="B103" s="63">
        <v>10</v>
      </c>
      <c r="C103" s="63"/>
      <c r="D103" s="63" t="s">
        <v>33</v>
      </c>
      <c r="E103" s="63" t="s">
        <v>36</v>
      </c>
      <c r="F103" s="63" t="s">
        <v>60</v>
      </c>
      <c r="G103" s="63" t="s">
        <v>58</v>
      </c>
      <c r="H103" s="63" t="s">
        <v>59</v>
      </c>
      <c r="I103" s="63" t="s">
        <v>64</v>
      </c>
      <c r="J103" s="63" t="s">
        <v>63</v>
      </c>
      <c r="K103" s="63" t="s">
        <v>29</v>
      </c>
      <c r="L103" s="63" t="s">
        <v>38</v>
      </c>
      <c r="M103" s="63" t="s">
        <v>49</v>
      </c>
      <c r="N103" s="63" t="s">
        <v>60</v>
      </c>
      <c r="O103" s="63"/>
      <c r="P103" s="63"/>
      <c r="Q103" s="350"/>
      <c r="R103" s="63"/>
      <c r="S103" s="63"/>
      <c r="T103" s="63"/>
      <c r="U103" s="63"/>
      <c r="V103" s="350"/>
      <c r="W103" s="63" t="s">
        <v>62</v>
      </c>
      <c r="X103" s="63" t="s">
        <v>38</v>
      </c>
      <c r="Y103" s="640" t="s">
        <v>48</v>
      </c>
      <c r="Z103" s="63" t="s">
        <v>58</v>
      </c>
      <c r="AA103" s="350"/>
      <c r="AB103" s="63"/>
      <c r="AC103" s="63"/>
      <c r="AD103" s="63"/>
      <c r="AE103" s="136"/>
      <c r="AF103" s="350"/>
      <c r="AG103" s="63"/>
      <c r="AH103" s="63"/>
      <c r="AI103" s="63"/>
      <c r="AJ103" s="63"/>
      <c r="AK103" s="350"/>
      <c r="AL103" s="63"/>
      <c r="AM103" s="63"/>
      <c r="AN103" s="63"/>
      <c r="AO103" s="63"/>
      <c r="AP103" s="350"/>
      <c r="AQ103" s="63"/>
      <c r="AR103" s="63"/>
      <c r="AS103" s="63"/>
      <c r="AT103" s="350"/>
      <c r="AU103" s="63"/>
      <c r="AV103" s="63"/>
      <c r="AW103" s="63"/>
      <c r="AX103" s="63"/>
      <c r="AY103" s="63" t="s">
        <v>128</v>
      </c>
      <c r="AZ103" s="63">
        <v>10</v>
      </c>
      <c r="BA103" s="648">
        <v>1</v>
      </c>
      <c r="BB103" s="63">
        <v>7</v>
      </c>
      <c r="BC103" s="63">
        <v>5</v>
      </c>
      <c r="BD103" s="63">
        <v>2</v>
      </c>
      <c r="BE103" s="63">
        <v>5</v>
      </c>
      <c r="BF103" s="63"/>
      <c r="BG103" s="63">
        <v>5</v>
      </c>
      <c r="BH103" s="63"/>
      <c r="BI103" s="63" t="s">
        <v>38</v>
      </c>
      <c r="BJ103" s="63">
        <v>8</v>
      </c>
      <c r="BK103"/>
      <c r="BM103">
        <v>9</v>
      </c>
      <c r="BN103">
        <f>COUNTIF($BA$94:$BA$124,"=9")</f>
        <v>0</v>
      </c>
    </row>
    <row r="104" spans="1:66" ht="15.75" thickBot="1" x14ac:dyDescent="0.3">
      <c r="A104" s="64" t="s">
        <v>1131</v>
      </c>
      <c r="B104" s="63">
        <v>11</v>
      </c>
      <c r="C104" s="63"/>
      <c r="D104" s="63" t="s">
        <v>33</v>
      </c>
      <c r="E104" s="63" t="s">
        <v>36</v>
      </c>
      <c r="F104" s="63" t="s">
        <v>60</v>
      </c>
      <c r="G104" s="63" t="s">
        <v>33</v>
      </c>
      <c r="H104" s="63" t="s">
        <v>59</v>
      </c>
      <c r="I104" s="63" t="s">
        <v>58</v>
      </c>
      <c r="J104" s="63" t="s">
        <v>46</v>
      </c>
      <c r="K104" s="63" t="s">
        <v>45</v>
      </c>
      <c r="L104" s="63" t="s">
        <v>38</v>
      </c>
      <c r="M104" s="63" t="s">
        <v>40</v>
      </c>
      <c r="N104" s="63" t="s">
        <v>61</v>
      </c>
      <c r="O104" s="63"/>
      <c r="P104" s="63"/>
      <c r="Q104" s="350"/>
      <c r="R104" s="63"/>
      <c r="S104" s="63"/>
      <c r="T104" s="63"/>
      <c r="U104" s="63"/>
      <c r="V104" s="350"/>
      <c r="W104" s="63" t="s">
        <v>49</v>
      </c>
      <c r="X104" s="63" t="s">
        <v>40</v>
      </c>
      <c r="Y104" s="640" t="s">
        <v>32</v>
      </c>
      <c r="Z104" s="63" t="s">
        <v>48</v>
      </c>
      <c r="AA104" s="350"/>
      <c r="AB104" s="63"/>
      <c r="AC104" s="63"/>
      <c r="AD104" s="63"/>
      <c r="AE104" s="136"/>
      <c r="AF104" s="350"/>
      <c r="AG104" s="63"/>
      <c r="AH104" s="63"/>
      <c r="AI104" s="63"/>
      <c r="AJ104" s="63"/>
      <c r="AK104" s="350"/>
      <c r="AL104" s="63"/>
      <c r="AM104" s="63"/>
      <c r="AN104" s="63"/>
      <c r="AO104" s="63"/>
      <c r="AP104" s="350"/>
      <c r="AQ104" s="63"/>
      <c r="AR104" s="63"/>
      <c r="AS104" s="63"/>
      <c r="AT104" s="350"/>
      <c r="AU104" s="63"/>
      <c r="AV104" s="63"/>
      <c r="AW104" s="63"/>
      <c r="AX104" s="63"/>
      <c r="AY104" s="63" t="s">
        <v>129</v>
      </c>
      <c r="AZ104" s="63">
        <v>11</v>
      </c>
      <c r="BA104" s="648">
        <v>2</v>
      </c>
      <c r="BB104" s="63">
        <v>9</v>
      </c>
      <c r="BC104" s="63">
        <v>2</v>
      </c>
      <c r="BD104" s="63">
        <v>2</v>
      </c>
      <c r="BE104" s="63">
        <v>4</v>
      </c>
      <c r="BF104" s="63"/>
      <c r="BG104" s="63">
        <v>4</v>
      </c>
      <c r="BH104" s="63"/>
      <c r="BI104" s="63" t="s">
        <v>32</v>
      </c>
      <c r="BJ104" s="63">
        <v>17</v>
      </c>
      <c r="BK104"/>
      <c r="BM104">
        <v>10</v>
      </c>
      <c r="BN104">
        <f>COUNTIF($BA$94:$BA$124,"=10")</f>
        <v>0</v>
      </c>
    </row>
    <row r="105" spans="1:66" ht="15.75" thickBot="1" x14ac:dyDescent="0.3">
      <c r="A105" s="64" t="s">
        <v>1132</v>
      </c>
      <c r="B105" s="63">
        <v>12</v>
      </c>
      <c r="C105" s="63"/>
      <c r="D105" s="63" t="s">
        <v>33</v>
      </c>
      <c r="E105" s="63" t="s">
        <v>45</v>
      </c>
      <c r="F105" s="63" t="s">
        <v>33</v>
      </c>
      <c r="G105" s="63" t="s">
        <v>60</v>
      </c>
      <c r="H105" s="63" t="s">
        <v>48</v>
      </c>
      <c r="I105" s="63" t="s">
        <v>67</v>
      </c>
      <c r="J105" s="63" t="s">
        <v>67</v>
      </c>
      <c r="K105" s="63" t="s">
        <v>32</v>
      </c>
      <c r="L105" s="63" t="s">
        <v>105</v>
      </c>
      <c r="M105" s="63" t="s">
        <v>40</v>
      </c>
      <c r="N105" s="63" t="s">
        <v>38</v>
      </c>
      <c r="O105" s="63"/>
      <c r="P105" s="63"/>
      <c r="Q105" s="350"/>
      <c r="R105" s="63"/>
      <c r="S105" s="63"/>
      <c r="T105" s="63"/>
      <c r="U105" s="63"/>
      <c r="V105" s="350"/>
      <c r="W105" s="63" t="s">
        <v>63</v>
      </c>
      <c r="X105" s="63" t="s">
        <v>48</v>
      </c>
      <c r="Y105" s="640" t="s">
        <v>58</v>
      </c>
      <c r="Z105" s="63" t="s">
        <v>32</v>
      </c>
      <c r="AA105" s="350"/>
      <c r="AB105" s="63"/>
      <c r="AC105" s="63"/>
      <c r="AD105" s="63"/>
      <c r="AE105" s="136"/>
      <c r="AF105" s="350"/>
      <c r="AG105" s="63"/>
      <c r="AH105" s="63"/>
      <c r="AI105" s="63"/>
      <c r="AJ105" s="63"/>
      <c r="AK105" s="350"/>
      <c r="AL105" s="63"/>
      <c r="AM105" s="63"/>
      <c r="AN105" s="63"/>
      <c r="AO105" s="63"/>
      <c r="AP105" s="350"/>
      <c r="AQ105" s="63"/>
      <c r="AR105" s="63"/>
      <c r="AS105" s="63"/>
      <c r="AT105" s="350"/>
      <c r="AU105" s="63"/>
      <c r="AV105" s="63"/>
      <c r="AW105" s="63"/>
      <c r="AX105" s="63"/>
      <c r="AY105" s="63" t="s">
        <v>128</v>
      </c>
      <c r="AZ105" s="63">
        <v>12</v>
      </c>
      <c r="BA105" s="648">
        <v>2</v>
      </c>
      <c r="BB105" s="63">
        <v>7</v>
      </c>
      <c r="BC105" s="63">
        <v>4</v>
      </c>
      <c r="BD105" s="63">
        <v>2</v>
      </c>
      <c r="BE105" s="63">
        <v>1</v>
      </c>
      <c r="BF105" s="63"/>
      <c r="BG105" s="63"/>
      <c r="BH105" s="63"/>
      <c r="BI105" s="63" t="s">
        <v>33</v>
      </c>
      <c r="BJ105" s="63">
        <v>15</v>
      </c>
      <c r="BK105"/>
      <c r="BM105">
        <v>11</v>
      </c>
      <c r="BN105">
        <f>COUNTIF($BA$94:$BA$124,"=11")</f>
        <v>0</v>
      </c>
    </row>
    <row r="106" spans="1:66" ht="15.75" thickBot="1" x14ac:dyDescent="0.3">
      <c r="A106" s="64" t="s">
        <v>1133</v>
      </c>
      <c r="B106" s="63">
        <v>13</v>
      </c>
      <c r="C106" s="63"/>
      <c r="D106" s="63" t="s">
        <v>32</v>
      </c>
      <c r="E106" s="63" t="s">
        <v>35</v>
      </c>
      <c r="F106" s="63" t="s">
        <v>28</v>
      </c>
      <c r="G106" s="63" t="s">
        <v>38</v>
      </c>
      <c r="H106" s="63" t="s">
        <v>62</v>
      </c>
      <c r="I106" s="63" t="s">
        <v>64</v>
      </c>
      <c r="J106" s="63" t="s">
        <v>59</v>
      </c>
      <c r="K106" s="63" t="s">
        <v>60</v>
      </c>
      <c r="L106" s="63" t="s">
        <v>60</v>
      </c>
      <c r="M106" s="63" t="s">
        <v>32</v>
      </c>
      <c r="N106" s="63" t="s">
        <v>39</v>
      </c>
      <c r="O106" s="63"/>
      <c r="P106" s="63"/>
      <c r="Q106" s="350"/>
      <c r="R106" s="63"/>
      <c r="S106" s="63"/>
      <c r="T106" s="63"/>
      <c r="U106" s="63"/>
      <c r="V106" s="350"/>
      <c r="W106" s="63" t="s">
        <v>63</v>
      </c>
      <c r="X106" s="63" t="s">
        <v>62</v>
      </c>
      <c r="Y106" s="640" t="s">
        <v>33</v>
      </c>
      <c r="Z106" s="63" t="s">
        <v>48</v>
      </c>
      <c r="AA106" s="350"/>
      <c r="AB106" s="63"/>
      <c r="AC106" s="63"/>
      <c r="AD106" s="63"/>
      <c r="AE106" s="136"/>
      <c r="AF106" s="350"/>
      <c r="AG106" s="63"/>
      <c r="AH106" s="63"/>
      <c r="AI106" s="63"/>
      <c r="AJ106" s="63"/>
      <c r="AK106" s="350"/>
      <c r="AL106" s="63"/>
      <c r="AM106" s="63"/>
      <c r="AN106" s="63"/>
      <c r="AO106" s="63"/>
      <c r="AP106" s="350"/>
      <c r="AQ106" s="63"/>
      <c r="AR106" s="63"/>
      <c r="AS106" s="63"/>
      <c r="AT106" s="350"/>
      <c r="AU106" s="63"/>
      <c r="AV106" s="63"/>
      <c r="AW106" s="63"/>
      <c r="AX106" s="63"/>
      <c r="AY106" s="63" t="s">
        <v>128</v>
      </c>
      <c r="AZ106" s="63">
        <v>13</v>
      </c>
      <c r="BA106" s="648">
        <v>1</v>
      </c>
      <c r="BB106" s="63">
        <v>8</v>
      </c>
      <c r="BC106" s="63">
        <v>4</v>
      </c>
      <c r="BD106" s="63">
        <v>2</v>
      </c>
      <c r="BE106" s="63">
        <v>5</v>
      </c>
      <c r="BF106" s="63"/>
      <c r="BG106" s="63">
        <v>2</v>
      </c>
      <c r="BH106" s="63"/>
      <c r="BI106" s="63" t="s">
        <v>38</v>
      </c>
      <c r="BJ106" s="63">
        <v>10</v>
      </c>
      <c r="BK106"/>
      <c r="BM106">
        <v>12</v>
      </c>
      <c r="BN106">
        <f>COUNTIF($BA$94:$BA$124,"=12")</f>
        <v>0</v>
      </c>
    </row>
    <row r="107" spans="1:66" ht="15.75" thickBot="1" x14ac:dyDescent="0.3">
      <c r="A107" s="64" t="s">
        <v>1134</v>
      </c>
      <c r="B107" s="63">
        <v>14</v>
      </c>
      <c r="C107" s="63"/>
      <c r="D107" s="63" t="s">
        <v>38</v>
      </c>
      <c r="E107" s="63" t="s">
        <v>39</v>
      </c>
      <c r="F107" s="63" t="s">
        <v>32</v>
      </c>
      <c r="G107" s="63" t="s">
        <v>59</v>
      </c>
      <c r="H107" s="63" t="s">
        <v>48</v>
      </c>
      <c r="I107" s="63" t="s">
        <v>64</v>
      </c>
      <c r="J107" s="63" t="s">
        <v>59</v>
      </c>
      <c r="K107" s="63" t="s">
        <v>48</v>
      </c>
      <c r="L107" s="63" t="s">
        <v>60</v>
      </c>
      <c r="M107" s="63" t="s">
        <v>33</v>
      </c>
      <c r="N107" s="63" t="s">
        <v>38</v>
      </c>
      <c r="O107" s="63"/>
      <c r="P107" s="63"/>
      <c r="Q107" s="350"/>
      <c r="R107" s="63"/>
      <c r="S107" s="63"/>
      <c r="T107" s="63"/>
      <c r="U107" s="63"/>
      <c r="V107" s="350"/>
      <c r="W107" s="63" t="s">
        <v>58</v>
      </c>
      <c r="X107" s="63" t="s">
        <v>62</v>
      </c>
      <c r="Y107" s="640" t="s">
        <v>46</v>
      </c>
      <c r="Z107" s="63" t="s">
        <v>46</v>
      </c>
      <c r="AA107" s="350"/>
      <c r="AB107" s="63"/>
      <c r="AC107" s="63"/>
      <c r="AD107" s="63"/>
      <c r="AE107" s="136"/>
      <c r="AF107" s="350"/>
      <c r="AG107" s="63"/>
      <c r="AH107" s="63"/>
      <c r="AI107" s="63"/>
      <c r="AJ107" s="63"/>
      <c r="AK107" s="350"/>
      <c r="AL107" s="63"/>
      <c r="AM107" s="63"/>
      <c r="AN107" s="63"/>
      <c r="AO107" s="63"/>
      <c r="AP107" s="350"/>
      <c r="AQ107" s="63"/>
      <c r="AR107" s="63"/>
      <c r="AS107" s="63"/>
      <c r="AT107" s="350"/>
      <c r="AU107" s="63"/>
      <c r="AV107" s="63"/>
      <c r="AW107" s="63"/>
      <c r="AX107" s="63"/>
      <c r="AY107" s="63" t="s">
        <v>130</v>
      </c>
      <c r="AZ107" s="63">
        <v>14</v>
      </c>
      <c r="BA107" s="648">
        <v>0</v>
      </c>
      <c r="BB107" s="63">
        <v>6</v>
      </c>
      <c r="BC107" s="63">
        <v>4</v>
      </c>
      <c r="BD107" s="63">
        <v>5</v>
      </c>
      <c r="BE107" s="63"/>
      <c r="BF107" s="63"/>
      <c r="BG107" s="63"/>
      <c r="BH107" s="63"/>
      <c r="BI107" s="63" t="s">
        <v>63</v>
      </c>
      <c r="BJ107" s="63">
        <v>4</v>
      </c>
      <c r="BK107"/>
      <c r="BM107">
        <v>13</v>
      </c>
      <c r="BN107">
        <f>COUNTIF($BA$94:$BA$124,"=13")</f>
        <v>0</v>
      </c>
    </row>
    <row r="108" spans="1:66" ht="15.75" thickBot="1" x14ac:dyDescent="0.3">
      <c r="A108" s="64" t="s">
        <v>1135</v>
      </c>
      <c r="B108" s="63">
        <v>15</v>
      </c>
      <c r="C108" s="63"/>
      <c r="D108" s="63" t="s">
        <v>32</v>
      </c>
      <c r="E108" s="63" t="s">
        <v>36</v>
      </c>
      <c r="F108" s="63" t="s">
        <v>63</v>
      </c>
      <c r="G108" s="63" t="s">
        <v>48</v>
      </c>
      <c r="H108" s="63" t="s">
        <v>48</v>
      </c>
      <c r="I108" s="63" t="s">
        <v>36</v>
      </c>
      <c r="J108" s="63" t="s">
        <v>59</v>
      </c>
      <c r="K108" s="63" t="s">
        <v>40</v>
      </c>
      <c r="L108" s="63" t="s">
        <v>105</v>
      </c>
      <c r="M108" s="63" t="s">
        <v>45</v>
      </c>
      <c r="N108" s="63" t="s">
        <v>48</v>
      </c>
      <c r="O108" s="63"/>
      <c r="P108" s="63"/>
      <c r="Q108" s="350"/>
      <c r="R108" s="63"/>
      <c r="S108" s="63"/>
      <c r="T108" s="63"/>
      <c r="U108" s="63"/>
      <c r="V108" s="350"/>
      <c r="W108" s="63" t="s">
        <v>38</v>
      </c>
      <c r="X108" s="63" t="s">
        <v>38</v>
      </c>
      <c r="Y108" s="640" t="s">
        <v>48</v>
      </c>
      <c r="Z108" s="63" t="s">
        <v>58</v>
      </c>
      <c r="AA108" s="350"/>
      <c r="AB108" s="63"/>
      <c r="AC108" s="63"/>
      <c r="AD108" s="63"/>
      <c r="AE108" s="136"/>
      <c r="AF108" s="350"/>
      <c r="AG108" s="63"/>
      <c r="AH108" s="63"/>
      <c r="AI108" s="63"/>
      <c r="AJ108" s="63"/>
      <c r="AK108" s="350"/>
      <c r="AL108" s="63"/>
      <c r="AM108" s="63"/>
      <c r="AN108" s="63"/>
      <c r="AO108" s="63"/>
      <c r="AP108" s="350"/>
      <c r="AQ108" s="63"/>
      <c r="AR108" s="63"/>
      <c r="AS108" s="63"/>
      <c r="AT108" s="350"/>
      <c r="AU108" s="63"/>
      <c r="AV108" s="63"/>
      <c r="AW108" s="63"/>
      <c r="AX108" s="63"/>
      <c r="AY108" s="63" t="s">
        <v>128</v>
      </c>
      <c r="AZ108" s="63">
        <v>15</v>
      </c>
      <c r="BA108" s="648">
        <v>2</v>
      </c>
      <c r="BB108" s="63">
        <v>6</v>
      </c>
      <c r="BC108" s="63">
        <v>6</v>
      </c>
      <c r="BD108" s="63">
        <v>1</v>
      </c>
      <c r="BE108" s="63">
        <v>4</v>
      </c>
      <c r="BF108" s="63"/>
      <c r="BG108" s="63">
        <v>6</v>
      </c>
      <c r="BH108" s="63"/>
      <c r="BI108" s="63" t="s">
        <v>32</v>
      </c>
      <c r="BJ108" s="63">
        <v>18</v>
      </c>
      <c r="BK108"/>
      <c r="BM108">
        <v>14</v>
      </c>
      <c r="BN108">
        <f>COUNTIF($BA$94:$BA$124,"=14")</f>
        <v>0</v>
      </c>
    </row>
    <row r="109" spans="1:66" ht="15.75" thickBot="1" x14ac:dyDescent="0.3">
      <c r="A109" s="64" t="s">
        <v>1136</v>
      </c>
      <c r="B109" s="63">
        <v>16</v>
      </c>
      <c r="C109" s="63"/>
      <c r="D109" s="63" t="s">
        <v>32</v>
      </c>
      <c r="E109" s="63" t="s">
        <v>45</v>
      </c>
      <c r="F109" s="63" t="s">
        <v>33</v>
      </c>
      <c r="G109" s="63" t="s">
        <v>36</v>
      </c>
      <c r="H109" s="63" t="s">
        <v>48</v>
      </c>
      <c r="I109" s="63" t="s">
        <v>59</v>
      </c>
      <c r="J109" s="63" t="s">
        <v>62</v>
      </c>
      <c r="K109" s="63" t="s">
        <v>77</v>
      </c>
      <c r="L109" s="63" t="s">
        <v>105</v>
      </c>
      <c r="M109" s="63" t="s">
        <v>45</v>
      </c>
      <c r="N109" s="63" t="s">
        <v>45</v>
      </c>
      <c r="O109" s="63"/>
      <c r="P109" s="63"/>
      <c r="Q109" s="350"/>
      <c r="R109" s="63"/>
      <c r="S109" s="63"/>
      <c r="T109" s="63"/>
      <c r="U109" s="63"/>
      <c r="V109" s="350"/>
      <c r="W109" s="63" t="s">
        <v>40</v>
      </c>
      <c r="X109" s="63" t="s">
        <v>40</v>
      </c>
      <c r="Y109" s="640" t="s">
        <v>33</v>
      </c>
      <c r="Z109" s="63" t="s">
        <v>60</v>
      </c>
      <c r="AA109" s="350"/>
      <c r="AB109" s="63"/>
      <c r="AC109" s="63"/>
      <c r="AD109" s="63"/>
      <c r="AE109" s="136"/>
      <c r="AF109" s="350"/>
      <c r="AG109" s="63"/>
      <c r="AH109" s="63"/>
      <c r="AI109" s="63"/>
      <c r="AJ109" s="63"/>
      <c r="AK109" s="350"/>
      <c r="AL109" s="63"/>
      <c r="AM109" s="63"/>
      <c r="AN109" s="63"/>
      <c r="AO109" s="63"/>
      <c r="AP109" s="350"/>
      <c r="AQ109" s="63"/>
      <c r="AR109" s="63"/>
      <c r="AS109" s="63"/>
      <c r="AT109" s="350"/>
      <c r="AU109" s="63"/>
      <c r="AV109" s="63"/>
      <c r="AW109" s="63"/>
      <c r="AX109" s="63"/>
      <c r="AY109" s="63" t="s">
        <v>129</v>
      </c>
      <c r="AZ109" s="63">
        <v>16</v>
      </c>
      <c r="BA109" s="648">
        <v>4</v>
      </c>
      <c r="BB109" s="63">
        <v>8</v>
      </c>
      <c r="BC109" s="63">
        <v>2</v>
      </c>
      <c r="BD109" s="63">
        <v>1</v>
      </c>
      <c r="BE109" s="63">
        <v>5</v>
      </c>
      <c r="BF109" s="63"/>
      <c r="BG109" s="63">
        <v>2</v>
      </c>
      <c r="BH109" s="63"/>
      <c r="BI109" s="63" t="s">
        <v>35</v>
      </c>
      <c r="BJ109" s="63">
        <v>26</v>
      </c>
      <c r="BK109"/>
      <c r="BM109">
        <v>15</v>
      </c>
      <c r="BN109">
        <f>COUNTIF($BA$94:$BA$124,"=15")</f>
        <v>0</v>
      </c>
    </row>
    <row r="110" spans="1:66" ht="15.75" thickBot="1" x14ac:dyDescent="0.3">
      <c r="A110" s="64" t="s">
        <v>1137</v>
      </c>
      <c r="B110" s="63">
        <v>17</v>
      </c>
      <c r="C110" s="63"/>
      <c r="D110" s="63" t="s">
        <v>33</v>
      </c>
      <c r="E110" s="63" t="s">
        <v>45</v>
      </c>
      <c r="F110" s="63" t="s">
        <v>34</v>
      </c>
      <c r="G110" s="63" t="s">
        <v>36</v>
      </c>
      <c r="H110" s="63" t="s">
        <v>59</v>
      </c>
      <c r="I110" s="63" t="s">
        <v>32</v>
      </c>
      <c r="J110" s="63" t="s">
        <v>59</v>
      </c>
      <c r="K110" s="63" t="s">
        <v>105</v>
      </c>
      <c r="L110" s="63" t="s">
        <v>105</v>
      </c>
      <c r="M110" s="63" t="s">
        <v>40</v>
      </c>
      <c r="N110" s="63" t="s">
        <v>35</v>
      </c>
      <c r="O110" s="63"/>
      <c r="P110" s="63"/>
      <c r="Q110" s="350"/>
      <c r="R110" s="63"/>
      <c r="S110" s="63"/>
      <c r="T110" s="63"/>
      <c r="U110" s="63"/>
      <c r="V110" s="350"/>
      <c r="W110" s="63" t="s">
        <v>45</v>
      </c>
      <c r="X110" s="63" t="s">
        <v>40</v>
      </c>
      <c r="Y110" s="640" t="s">
        <v>61</v>
      </c>
      <c r="Z110" s="63" t="s">
        <v>49</v>
      </c>
      <c r="AA110" s="350"/>
      <c r="AB110" s="63"/>
      <c r="AC110" s="63"/>
      <c r="AD110" s="63"/>
      <c r="AE110" s="136"/>
      <c r="AF110" s="350"/>
      <c r="AG110" s="63"/>
      <c r="AH110" s="63"/>
      <c r="AI110" s="63"/>
      <c r="AJ110" s="63"/>
      <c r="AK110" s="350"/>
      <c r="AL110" s="63"/>
      <c r="AM110" s="63"/>
      <c r="AN110" s="63"/>
      <c r="AO110" s="63"/>
      <c r="AP110" s="350"/>
      <c r="AQ110" s="63"/>
      <c r="AR110" s="63"/>
      <c r="AS110" s="63"/>
      <c r="AT110" s="350"/>
      <c r="AU110" s="63"/>
      <c r="AV110" s="63"/>
      <c r="AW110" s="63"/>
      <c r="AX110" s="63"/>
      <c r="AY110" s="63" t="s">
        <v>129</v>
      </c>
      <c r="AZ110" s="63">
        <v>17</v>
      </c>
      <c r="BA110" s="648">
        <v>5</v>
      </c>
      <c r="BB110" s="63">
        <v>8</v>
      </c>
      <c r="BC110" s="63">
        <v>0</v>
      </c>
      <c r="BD110" s="63">
        <v>2</v>
      </c>
      <c r="BE110" s="63">
        <v>2</v>
      </c>
      <c r="BF110" s="63"/>
      <c r="BG110" s="63"/>
      <c r="BH110" s="63"/>
      <c r="BI110" s="63" t="s">
        <v>36</v>
      </c>
      <c r="BJ110" s="63">
        <v>29</v>
      </c>
      <c r="BK110"/>
      <c r="BN110">
        <f>SUM(BN94:BN109)</f>
        <v>31</v>
      </c>
    </row>
    <row r="111" spans="1:66" ht="15.75" thickBot="1" x14ac:dyDescent="0.3">
      <c r="A111" s="64" t="s">
        <v>1138</v>
      </c>
      <c r="B111" s="63">
        <v>18</v>
      </c>
      <c r="C111" s="63"/>
      <c r="D111" s="63" t="s">
        <v>32</v>
      </c>
      <c r="E111" s="63" t="s">
        <v>35</v>
      </c>
      <c r="F111" s="63" t="s">
        <v>60</v>
      </c>
      <c r="G111" s="63" t="s">
        <v>33</v>
      </c>
      <c r="H111" s="63" t="s">
        <v>48</v>
      </c>
      <c r="I111" s="63" t="s">
        <v>32</v>
      </c>
      <c r="J111" s="63" t="s">
        <v>59</v>
      </c>
      <c r="K111" s="63" t="s">
        <v>38</v>
      </c>
      <c r="L111" s="63" t="s">
        <v>72</v>
      </c>
      <c r="M111" s="63" t="s">
        <v>49</v>
      </c>
      <c r="N111" s="63" t="s">
        <v>38</v>
      </c>
      <c r="O111" s="63"/>
      <c r="P111" s="63"/>
      <c r="Q111" s="350"/>
      <c r="R111" s="63"/>
      <c r="S111" s="63"/>
      <c r="T111" s="63"/>
      <c r="U111" s="63"/>
      <c r="V111" s="350"/>
      <c r="W111" s="63" t="s">
        <v>39</v>
      </c>
      <c r="X111" s="63" t="s">
        <v>40</v>
      </c>
      <c r="Y111" s="640" t="s">
        <v>32</v>
      </c>
      <c r="Z111" s="63" t="s">
        <v>62</v>
      </c>
      <c r="AA111" s="350"/>
      <c r="AB111" s="63"/>
      <c r="AC111" s="63"/>
      <c r="AD111" s="63"/>
      <c r="AE111" s="136"/>
      <c r="AF111" s="350"/>
      <c r="AG111" s="63"/>
      <c r="AH111" s="63"/>
      <c r="AI111" s="63"/>
      <c r="AJ111" s="63"/>
      <c r="AK111" s="350"/>
      <c r="AL111" s="63"/>
      <c r="AM111" s="63"/>
      <c r="AN111" s="63"/>
      <c r="AO111" s="63"/>
      <c r="AP111" s="350"/>
      <c r="AQ111" s="63"/>
      <c r="AR111" s="63"/>
      <c r="AS111" s="63"/>
      <c r="AT111" s="350"/>
      <c r="AU111" s="63"/>
      <c r="AV111" s="63"/>
      <c r="AW111" s="63"/>
      <c r="AX111" s="63"/>
      <c r="AY111" s="63" t="s">
        <v>129</v>
      </c>
      <c r="AZ111" s="63">
        <v>18</v>
      </c>
      <c r="BA111" s="648">
        <v>2</v>
      </c>
      <c r="BB111" s="63">
        <v>10</v>
      </c>
      <c r="BC111" s="63">
        <v>2</v>
      </c>
      <c r="BD111" s="63">
        <v>1</v>
      </c>
      <c r="BE111" s="63">
        <v>1</v>
      </c>
      <c r="BF111" s="63"/>
      <c r="BG111" s="63"/>
      <c r="BH111" s="63"/>
      <c r="BI111" s="63" t="s">
        <v>32</v>
      </c>
      <c r="BJ111" s="63">
        <v>19</v>
      </c>
      <c r="BK111"/>
    </row>
    <row r="112" spans="1:66" ht="15.75" thickBot="1" x14ac:dyDescent="0.3">
      <c r="A112" s="64" t="s">
        <v>1139</v>
      </c>
      <c r="B112" s="63">
        <v>19</v>
      </c>
      <c r="C112" s="63"/>
      <c r="D112" s="63" t="s">
        <v>33</v>
      </c>
      <c r="E112" s="63" t="s">
        <v>45</v>
      </c>
      <c r="F112" s="63" t="s">
        <v>61</v>
      </c>
      <c r="G112" s="63" t="s">
        <v>48</v>
      </c>
      <c r="H112" s="63" t="s">
        <v>48</v>
      </c>
      <c r="I112" s="63" t="s">
        <v>64</v>
      </c>
      <c r="J112" s="63" t="s">
        <v>58</v>
      </c>
      <c r="K112" s="63" t="s">
        <v>61</v>
      </c>
      <c r="L112" s="63" t="s">
        <v>33</v>
      </c>
      <c r="M112" s="63" t="s">
        <v>40</v>
      </c>
      <c r="N112" s="63" t="s">
        <v>48</v>
      </c>
      <c r="O112" s="63"/>
      <c r="P112" s="63"/>
      <c r="Q112" s="350"/>
      <c r="R112" s="63"/>
      <c r="S112" s="63"/>
      <c r="T112" s="63"/>
      <c r="U112" s="63"/>
      <c r="V112" s="350"/>
      <c r="W112" s="63" t="s">
        <v>48</v>
      </c>
      <c r="X112" s="63" t="s">
        <v>62</v>
      </c>
      <c r="Y112" s="640" t="s">
        <v>63</v>
      </c>
      <c r="Z112" s="63" t="s">
        <v>65</v>
      </c>
      <c r="AA112" s="350"/>
      <c r="AB112" s="63"/>
      <c r="AC112" s="63"/>
      <c r="AD112" s="63"/>
      <c r="AE112" s="136"/>
      <c r="AF112" s="350"/>
      <c r="AG112" s="63"/>
      <c r="AH112" s="63"/>
      <c r="AI112" s="63"/>
      <c r="AJ112" s="63"/>
      <c r="AK112" s="350"/>
      <c r="AL112" s="63"/>
      <c r="AM112" s="63"/>
      <c r="AN112" s="63"/>
      <c r="AO112" s="63"/>
      <c r="AP112" s="350"/>
      <c r="AQ112" s="63"/>
      <c r="AR112" s="63"/>
      <c r="AS112" s="63"/>
      <c r="AT112" s="350"/>
      <c r="AU112" s="63"/>
      <c r="AV112" s="63"/>
      <c r="AW112" s="63"/>
      <c r="AX112" s="63"/>
      <c r="AY112" s="63" t="s">
        <v>128</v>
      </c>
      <c r="AZ112" s="63">
        <v>19</v>
      </c>
      <c r="BA112" s="648">
        <v>1</v>
      </c>
      <c r="BB112" s="63">
        <v>5</v>
      </c>
      <c r="BC112" s="63">
        <v>8</v>
      </c>
      <c r="BD112" s="63">
        <v>1</v>
      </c>
      <c r="BE112" s="63"/>
      <c r="BF112" s="63"/>
      <c r="BG112" s="63">
        <v>1</v>
      </c>
      <c r="BH112" s="63"/>
      <c r="BI112" s="63" t="s">
        <v>39</v>
      </c>
      <c r="BJ112" s="63">
        <v>7</v>
      </c>
      <c r="BK112"/>
    </row>
    <row r="113" spans="1:63" ht="15.75" thickBot="1" x14ac:dyDescent="0.3">
      <c r="A113" s="64" t="s">
        <v>1140</v>
      </c>
      <c r="B113" s="63">
        <v>20</v>
      </c>
      <c r="C113" s="63"/>
      <c r="D113" s="63" t="s">
        <v>48</v>
      </c>
      <c r="E113" s="63" t="s">
        <v>60</v>
      </c>
      <c r="F113" s="63" t="s">
        <v>48</v>
      </c>
      <c r="G113" s="63" t="s">
        <v>59</v>
      </c>
      <c r="H113" s="63" t="s">
        <v>59</v>
      </c>
      <c r="I113" s="63" t="s">
        <v>64</v>
      </c>
      <c r="J113" s="63" t="s">
        <v>62</v>
      </c>
      <c r="K113" s="63" t="s">
        <v>33</v>
      </c>
      <c r="L113" s="63" t="s">
        <v>45</v>
      </c>
      <c r="M113" s="63" t="s">
        <v>63</v>
      </c>
      <c r="N113" s="63" t="s">
        <v>48</v>
      </c>
      <c r="O113" s="63"/>
      <c r="P113" s="63"/>
      <c r="Q113" s="350"/>
      <c r="R113" s="63"/>
      <c r="S113" s="63"/>
      <c r="T113" s="63"/>
      <c r="U113" s="63"/>
      <c r="V113" s="350"/>
      <c r="W113" s="63" t="s">
        <v>59</v>
      </c>
      <c r="X113" s="63" t="s">
        <v>48</v>
      </c>
      <c r="Y113" s="640" t="s">
        <v>65</v>
      </c>
      <c r="Z113" s="63" t="s">
        <v>58</v>
      </c>
      <c r="AA113" s="350"/>
      <c r="AB113" s="63"/>
      <c r="AC113" s="63"/>
      <c r="AD113" s="63"/>
      <c r="AE113" s="136"/>
      <c r="AF113" s="350"/>
      <c r="AG113" s="63"/>
      <c r="AH113" s="63"/>
      <c r="AI113" s="63"/>
      <c r="AJ113" s="63"/>
      <c r="AK113" s="350"/>
      <c r="AL113" s="63"/>
      <c r="AM113" s="63"/>
      <c r="AN113" s="63"/>
      <c r="AO113" s="63"/>
      <c r="AP113" s="350"/>
      <c r="AQ113" s="63"/>
      <c r="AR113" s="63"/>
      <c r="AS113" s="63"/>
      <c r="AT113" s="350"/>
      <c r="AU113" s="63"/>
      <c r="AV113" s="63"/>
      <c r="AW113" s="63"/>
      <c r="AX113" s="63"/>
      <c r="AY113" s="63" t="s">
        <v>128</v>
      </c>
      <c r="AZ113" s="63">
        <v>20</v>
      </c>
      <c r="BA113" s="648">
        <v>0</v>
      </c>
      <c r="BB113" s="63">
        <v>3</v>
      </c>
      <c r="BC113" s="63">
        <v>8</v>
      </c>
      <c r="BD113" s="63">
        <v>4</v>
      </c>
      <c r="BE113" s="63">
        <v>2</v>
      </c>
      <c r="BF113" s="63"/>
      <c r="BG113" s="63"/>
      <c r="BH113" s="63"/>
      <c r="BI113" s="63" t="s">
        <v>63</v>
      </c>
      <c r="BJ113" s="63">
        <v>5</v>
      </c>
      <c r="BK113"/>
    </row>
    <row r="114" spans="1:63" ht="15.75" thickBot="1" x14ac:dyDescent="0.3">
      <c r="A114" s="64" t="s">
        <v>1141</v>
      </c>
      <c r="B114" s="63">
        <v>21</v>
      </c>
      <c r="C114" s="63"/>
      <c r="D114" s="63" t="s">
        <v>36</v>
      </c>
      <c r="E114" s="63" t="s">
        <v>35</v>
      </c>
      <c r="F114" s="63" t="s">
        <v>45</v>
      </c>
      <c r="G114" s="63" t="s">
        <v>36</v>
      </c>
      <c r="H114" s="63" t="s">
        <v>59</v>
      </c>
      <c r="I114" s="63" t="s">
        <v>59</v>
      </c>
      <c r="J114" s="63" t="s">
        <v>59</v>
      </c>
      <c r="K114" s="63" t="s">
        <v>73</v>
      </c>
      <c r="L114" s="63" t="s">
        <v>60</v>
      </c>
      <c r="M114" s="63" t="s">
        <v>35</v>
      </c>
      <c r="N114" s="63" t="s">
        <v>74</v>
      </c>
      <c r="O114" s="63"/>
      <c r="P114" s="63"/>
      <c r="Q114" s="350"/>
      <c r="R114" s="63"/>
      <c r="S114" s="63"/>
      <c r="T114" s="63"/>
      <c r="U114" s="63"/>
      <c r="V114" s="350"/>
      <c r="W114" s="63" t="s">
        <v>28</v>
      </c>
      <c r="X114" s="63" t="s">
        <v>40</v>
      </c>
      <c r="Y114" s="640" t="s">
        <v>35</v>
      </c>
      <c r="Z114" s="63" t="s">
        <v>36</v>
      </c>
      <c r="AA114" s="350"/>
      <c r="AB114" s="63"/>
      <c r="AC114" s="63"/>
      <c r="AD114" s="63"/>
      <c r="AE114" s="136"/>
      <c r="AF114" s="350"/>
      <c r="AG114" s="63"/>
      <c r="AH114" s="63"/>
      <c r="AI114" s="63"/>
      <c r="AJ114" s="63"/>
      <c r="AK114" s="350"/>
      <c r="AL114" s="63"/>
      <c r="AM114" s="63"/>
      <c r="AN114" s="63"/>
      <c r="AO114" s="63"/>
      <c r="AP114" s="350"/>
      <c r="AQ114" s="63"/>
      <c r="AR114" s="63"/>
      <c r="AS114" s="63"/>
      <c r="AT114" s="350"/>
      <c r="AU114" s="63"/>
      <c r="AV114" s="63"/>
      <c r="AW114" s="63"/>
      <c r="AX114" s="63"/>
      <c r="AY114" s="63" t="s">
        <v>129</v>
      </c>
      <c r="AZ114" s="63">
        <v>21</v>
      </c>
      <c r="BA114" s="648">
        <v>4</v>
      </c>
      <c r="BB114" s="63">
        <v>8</v>
      </c>
      <c r="BC114" s="63">
        <v>0</v>
      </c>
      <c r="BD114" s="63">
        <v>3</v>
      </c>
      <c r="BE114" s="63"/>
      <c r="BF114" s="63"/>
      <c r="BG114" s="63"/>
      <c r="BH114" s="63"/>
      <c r="BI114" s="63" t="s">
        <v>35</v>
      </c>
      <c r="BJ114" s="63">
        <v>28</v>
      </c>
      <c r="BK114"/>
    </row>
    <row r="115" spans="1:63" ht="15.75" thickBot="1" x14ac:dyDescent="0.3">
      <c r="A115" s="64" t="s">
        <v>1142</v>
      </c>
      <c r="B115" s="63">
        <v>22</v>
      </c>
      <c r="C115" s="63"/>
      <c r="D115" s="63" t="s">
        <v>49</v>
      </c>
      <c r="E115" s="63" t="s">
        <v>35</v>
      </c>
      <c r="F115" s="63" t="s">
        <v>33</v>
      </c>
      <c r="G115" s="63" t="s">
        <v>32</v>
      </c>
      <c r="H115" s="63" t="s">
        <v>65</v>
      </c>
      <c r="I115" s="63" t="s">
        <v>64</v>
      </c>
      <c r="J115" s="63" t="s">
        <v>58</v>
      </c>
      <c r="K115" s="63" t="s">
        <v>48</v>
      </c>
      <c r="L115" s="63" t="s">
        <v>60</v>
      </c>
      <c r="M115" s="63" t="s">
        <v>61</v>
      </c>
      <c r="N115" s="63" t="s">
        <v>61</v>
      </c>
      <c r="O115" s="63"/>
      <c r="P115" s="63"/>
      <c r="Q115" s="350"/>
      <c r="R115" s="63"/>
      <c r="S115" s="63"/>
      <c r="T115" s="63"/>
      <c r="U115" s="63"/>
      <c r="V115" s="350"/>
      <c r="W115" s="63" t="s">
        <v>48</v>
      </c>
      <c r="X115" s="63" t="s">
        <v>60</v>
      </c>
      <c r="Y115" s="640" t="s">
        <v>38</v>
      </c>
      <c r="Z115" s="63" t="s">
        <v>60</v>
      </c>
      <c r="AA115" s="350"/>
      <c r="AB115" s="63"/>
      <c r="AC115" s="63"/>
      <c r="AD115" s="63"/>
      <c r="AE115" s="136"/>
      <c r="AF115" s="350"/>
      <c r="AG115" s="63"/>
      <c r="AH115" s="63"/>
      <c r="AI115" s="63"/>
      <c r="AJ115" s="63"/>
      <c r="AK115" s="350"/>
      <c r="AL115" s="63"/>
      <c r="AM115" s="63"/>
      <c r="AN115" s="63"/>
      <c r="AO115" s="63"/>
      <c r="AP115" s="350"/>
      <c r="AQ115" s="63"/>
      <c r="AR115" s="63"/>
      <c r="AS115" s="63"/>
      <c r="AT115" s="350"/>
      <c r="AU115" s="63"/>
      <c r="AV115" s="63"/>
      <c r="AW115" s="63"/>
      <c r="AX115" s="63"/>
      <c r="AY115" s="63" t="s">
        <v>128</v>
      </c>
      <c r="AZ115" s="63">
        <v>22</v>
      </c>
      <c r="BA115" s="648">
        <v>0</v>
      </c>
      <c r="BB115" s="63">
        <v>10</v>
      </c>
      <c r="BC115" s="63">
        <v>4</v>
      </c>
      <c r="BD115" s="63">
        <v>1</v>
      </c>
      <c r="BE115" s="63">
        <v>1</v>
      </c>
      <c r="BF115" s="63"/>
      <c r="BG115" s="63"/>
      <c r="BH115" s="63"/>
      <c r="BI115" s="63" t="s">
        <v>38</v>
      </c>
      <c r="BJ115" s="63">
        <v>13</v>
      </c>
      <c r="BK115"/>
    </row>
    <row r="116" spans="1:63" ht="15.75" thickBot="1" x14ac:dyDescent="0.3">
      <c r="A116" s="64" t="s">
        <v>1143</v>
      </c>
      <c r="B116" s="63">
        <v>23</v>
      </c>
      <c r="C116" s="63"/>
      <c r="D116" s="63" t="s">
        <v>31</v>
      </c>
      <c r="E116" s="63" t="s">
        <v>72</v>
      </c>
      <c r="F116" s="63" t="s">
        <v>33</v>
      </c>
      <c r="G116" s="63" t="s">
        <v>38</v>
      </c>
      <c r="H116" s="63" t="s">
        <v>59</v>
      </c>
      <c r="I116" s="63" t="s">
        <v>39</v>
      </c>
      <c r="J116" s="63" t="s">
        <v>59</v>
      </c>
      <c r="K116" s="63" t="s">
        <v>30</v>
      </c>
      <c r="L116" s="63" t="s">
        <v>105</v>
      </c>
      <c r="M116" s="63" t="s">
        <v>40</v>
      </c>
      <c r="N116" s="63" t="s">
        <v>45</v>
      </c>
      <c r="O116" s="63"/>
      <c r="P116" s="63"/>
      <c r="Q116" s="350"/>
      <c r="R116" s="63"/>
      <c r="S116" s="63"/>
      <c r="T116" s="63"/>
      <c r="U116" s="63"/>
      <c r="V116" s="350"/>
      <c r="W116" s="63" t="s">
        <v>45</v>
      </c>
      <c r="X116" s="63" t="s">
        <v>40</v>
      </c>
      <c r="Y116" s="640" t="s">
        <v>60</v>
      </c>
      <c r="Z116" s="63" t="s">
        <v>36</v>
      </c>
      <c r="AA116" s="350"/>
      <c r="AB116" s="63"/>
      <c r="AC116" s="63"/>
      <c r="AD116" s="63"/>
      <c r="AE116" s="136"/>
      <c r="AF116" s="350"/>
      <c r="AG116" s="63"/>
      <c r="AH116" s="63"/>
      <c r="AI116" s="63"/>
      <c r="AJ116" s="63"/>
      <c r="AK116" s="350"/>
      <c r="AL116" s="63"/>
      <c r="AM116" s="63"/>
      <c r="AN116" s="63"/>
      <c r="AO116" s="63"/>
      <c r="AP116" s="350"/>
      <c r="AQ116" s="63"/>
      <c r="AR116" s="63"/>
      <c r="AS116" s="63"/>
      <c r="AT116" s="350"/>
      <c r="AU116" s="63"/>
      <c r="AV116" s="63"/>
      <c r="AW116" s="63"/>
      <c r="AX116" s="63"/>
      <c r="AY116" s="63" t="s">
        <v>128</v>
      </c>
      <c r="AZ116" s="63">
        <v>23</v>
      </c>
      <c r="BA116" s="648">
        <v>6</v>
      </c>
      <c r="BB116" s="63">
        <v>7</v>
      </c>
      <c r="BC116" s="63">
        <v>0</v>
      </c>
      <c r="BD116" s="63">
        <v>2</v>
      </c>
      <c r="BE116" s="63">
        <v>7</v>
      </c>
      <c r="BF116" s="63"/>
      <c r="BG116" s="63">
        <v>4</v>
      </c>
      <c r="BH116" s="63"/>
      <c r="BI116" s="63" t="s">
        <v>35</v>
      </c>
      <c r="BJ116" s="63">
        <v>27</v>
      </c>
      <c r="BK116"/>
    </row>
    <row r="117" spans="1:63" ht="15.75" thickBot="1" x14ac:dyDescent="0.3">
      <c r="A117" s="64" t="s">
        <v>1144</v>
      </c>
      <c r="B117" s="63">
        <v>24</v>
      </c>
      <c r="C117" s="63"/>
      <c r="D117" s="63" t="s">
        <v>33</v>
      </c>
      <c r="E117" s="63" t="s">
        <v>32</v>
      </c>
      <c r="F117" s="63" t="s">
        <v>36</v>
      </c>
      <c r="G117" s="63" t="s">
        <v>39</v>
      </c>
      <c r="H117" s="63" t="s">
        <v>59</v>
      </c>
      <c r="I117" s="63" t="s">
        <v>61</v>
      </c>
      <c r="J117" s="63" t="s">
        <v>67</v>
      </c>
      <c r="K117" s="63" t="s">
        <v>68</v>
      </c>
      <c r="L117" s="63" t="s">
        <v>105</v>
      </c>
      <c r="M117" s="63" t="s">
        <v>49</v>
      </c>
      <c r="N117" s="63" t="s">
        <v>60</v>
      </c>
      <c r="O117" s="63"/>
      <c r="P117" s="63"/>
      <c r="Q117" s="350"/>
      <c r="R117" s="63"/>
      <c r="S117" s="63"/>
      <c r="T117" s="63"/>
      <c r="U117" s="63"/>
      <c r="V117" s="350"/>
      <c r="W117" s="63" t="s">
        <v>34</v>
      </c>
      <c r="X117" s="63" t="s">
        <v>40</v>
      </c>
      <c r="Y117" s="640" t="s">
        <v>48</v>
      </c>
      <c r="Z117" s="63" t="s">
        <v>62</v>
      </c>
      <c r="AA117" s="350"/>
      <c r="AB117" s="63"/>
      <c r="AC117" s="63"/>
      <c r="AD117" s="63"/>
      <c r="AE117" s="136"/>
      <c r="AF117" s="350"/>
      <c r="AG117" s="63"/>
      <c r="AH117" s="63"/>
      <c r="AI117" s="63"/>
      <c r="AJ117" s="63"/>
      <c r="AK117" s="350"/>
      <c r="AL117" s="63"/>
      <c r="AM117" s="63"/>
      <c r="AN117" s="63"/>
      <c r="AO117" s="63"/>
      <c r="AP117" s="350"/>
      <c r="AQ117" s="63"/>
      <c r="AR117" s="63"/>
      <c r="AS117" s="63"/>
      <c r="AT117" s="350"/>
      <c r="AU117" s="63"/>
      <c r="AV117" s="63"/>
      <c r="AW117" s="63"/>
      <c r="AX117" s="63"/>
      <c r="AY117" s="63" t="s">
        <v>128</v>
      </c>
      <c r="AZ117" s="63">
        <v>24</v>
      </c>
      <c r="BA117" s="648">
        <v>4</v>
      </c>
      <c r="BB117" s="63">
        <v>7</v>
      </c>
      <c r="BC117" s="63">
        <v>2</v>
      </c>
      <c r="BD117" s="63">
        <v>2</v>
      </c>
      <c r="BE117" s="63">
        <v>3</v>
      </c>
      <c r="BF117" s="63"/>
      <c r="BG117" s="63"/>
      <c r="BH117" s="63"/>
      <c r="BI117" s="63" t="s">
        <v>61</v>
      </c>
      <c r="BJ117" s="63">
        <v>20</v>
      </c>
      <c r="BK117"/>
    </row>
    <row r="118" spans="1:63" ht="15.75" thickBot="1" x14ac:dyDescent="0.3">
      <c r="A118" s="64" t="s">
        <v>1145</v>
      </c>
      <c r="B118" s="63">
        <v>25</v>
      </c>
      <c r="C118" s="63"/>
      <c r="D118" s="63" t="s">
        <v>60</v>
      </c>
      <c r="E118" s="63" t="s">
        <v>36</v>
      </c>
      <c r="F118" s="63" t="s">
        <v>39</v>
      </c>
      <c r="G118" s="63" t="s">
        <v>65</v>
      </c>
      <c r="H118" s="63" t="s">
        <v>63</v>
      </c>
      <c r="I118" s="63" t="s">
        <v>64</v>
      </c>
      <c r="J118" s="63" t="s">
        <v>59</v>
      </c>
      <c r="K118" s="63" t="s">
        <v>32</v>
      </c>
      <c r="L118" s="63" t="s">
        <v>59</v>
      </c>
      <c r="M118" s="63" t="s">
        <v>48</v>
      </c>
      <c r="N118" s="63" t="s">
        <v>62</v>
      </c>
      <c r="O118" s="63"/>
      <c r="P118" s="63"/>
      <c r="Q118" s="350"/>
      <c r="R118" s="63"/>
      <c r="S118" s="63"/>
      <c r="T118" s="63"/>
      <c r="U118" s="63"/>
      <c r="V118" s="350"/>
      <c r="W118" s="63" t="s">
        <v>59</v>
      </c>
      <c r="X118" s="63" t="s">
        <v>58</v>
      </c>
      <c r="Y118" s="640" t="s">
        <v>65</v>
      </c>
      <c r="Z118" s="63" t="s">
        <v>46</v>
      </c>
      <c r="AA118" s="350"/>
      <c r="AB118" s="63"/>
      <c r="AC118" s="63"/>
      <c r="AD118" s="63"/>
      <c r="AE118" s="136"/>
      <c r="AF118" s="350"/>
      <c r="AG118" s="63"/>
      <c r="AH118" s="63"/>
      <c r="AI118" s="63"/>
      <c r="AJ118" s="63"/>
      <c r="AK118" s="350"/>
      <c r="AL118" s="63"/>
      <c r="AM118" s="63"/>
      <c r="AN118" s="63"/>
      <c r="AO118" s="63"/>
      <c r="AP118" s="350"/>
      <c r="AQ118" s="63"/>
      <c r="AR118" s="63"/>
      <c r="AS118" s="63"/>
      <c r="AT118" s="350"/>
      <c r="AU118" s="63"/>
      <c r="AV118" s="63"/>
      <c r="AW118" s="63"/>
      <c r="AX118" s="63"/>
      <c r="AY118" s="63" t="s">
        <v>128</v>
      </c>
      <c r="AZ118" s="63">
        <v>25</v>
      </c>
      <c r="BA118" s="648">
        <v>0</v>
      </c>
      <c r="BB118" s="63">
        <v>4</v>
      </c>
      <c r="BC118" s="63">
        <v>6</v>
      </c>
      <c r="BD118" s="63">
        <v>5</v>
      </c>
      <c r="BE118" s="63"/>
      <c r="BF118" s="63"/>
      <c r="BG118" s="63"/>
      <c r="BH118" s="63"/>
      <c r="BI118" s="63" t="s">
        <v>62</v>
      </c>
      <c r="BJ118" s="63">
        <v>3</v>
      </c>
      <c r="BK118"/>
    </row>
    <row r="119" spans="1:63" ht="15.75" thickBot="1" x14ac:dyDescent="0.3">
      <c r="A119" s="64" t="s">
        <v>1146</v>
      </c>
      <c r="B119" s="63">
        <v>26</v>
      </c>
      <c r="C119" s="63"/>
      <c r="D119" s="63" t="s">
        <v>32</v>
      </c>
      <c r="E119" s="63" t="s">
        <v>36</v>
      </c>
      <c r="F119" s="63" t="s">
        <v>39</v>
      </c>
      <c r="G119" s="63" t="s">
        <v>39</v>
      </c>
      <c r="H119" s="63" t="s">
        <v>48</v>
      </c>
      <c r="I119" s="63" t="s">
        <v>64</v>
      </c>
      <c r="J119" s="63" t="s">
        <v>59</v>
      </c>
      <c r="K119" s="63" t="s">
        <v>39</v>
      </c>
      <c r="L119" s="63" t="s">
        <v>74</v>
      </c>
      <c r="M119" s="63" t="s">
        <v>35</v>
      </c>
      <c r="N119" s="63" t="s">
        <v>39</v>
      </c>
      <c r="O119" s="63"/>
      <c r="P119" s="63"/>
      <c r="Q119" s="350"/>
      <c r="R119" s="63"/>
      <c r="S119" s="63"/>
      <c r="T119" s="63"/>
      <c r="U119" s="63"/>
      <c r="V119" s="350"/>
      <c r="W119" s="63" t="s">
        <v>62</v>
      </c>
      <c r="X119" s="63" t="s">
        <v>65</v>
      </c>
      <c r="Y119" s="640" t="s">
        <v>65</v>
      </c>
      <c r="Z119" s="63" t="s">
        <v>62</v>
      </c>
      <c r="AA119" s="350"/>
      <c r="AB119" s="63"/>
      <c r="AC119" s="63"/>
      <c r="AD119" s="63"/>
      <c r="AE119" s="136"/>
      <c r="AF119" s="350"/>
      <c r="AG119" s="63"/>
      <c r="AH119" s="63"/>
      <c r="AI119" s="63"/>
      <c r="AJ119" s="63"/>
      <c r="AK119" s="350"/>
      <c r="AL119" s="63"/>
      <c r="AM119" s="63"/>
      <c r="AN119" s="63"/>
      <c r="AO119" s="63"/>
      <c r="AP119" s="350"/>
      <c r="AQ119" s="63"/>
      <c r="AR119" s="63"/>
      <c r="AS119" s="63"/>
      <c r="AT119" s="350"/>
      <c r="AU119" s="63"/>
      <c r="AV119" s="63"/>
      <c r="AW119" s="63"/>
      <c r="AX119" s="63"/>
      <c r="AY119" s="63" t="s">
        <v>128</v>
      </c>
      <c r="AZ119" s="63">
        <v>26</v>
      </c>
      <c r="BA119" s="648">
        <v>1</v>
      </c>
      <c r="BB119" s="63">
        <v>7</v>
      </c>
      <c r="BC119" s="63">
        <v>5</v>
      </c>
      <c r="BD119" s="63">
        <v>2</v>
      </c>
      <c r="BE119" s="63">
        <v>3</v>
      </c>
      <c r="BF119" s="63"/>
      <c r="BG119" s="63">
        <v>2</v>
      </c>
      <c r="BH119" s="63"/>
      <c r="BI119" s="63" t="s">
        <v>39</v>
      </c>
      <c r="BJ119" s="63">
        <v>7</v>
      </c>
      <c r="BK119"/>
    </row>
    <row r="120" spans="1:63" ht="15.75" thickBot="1" x14ac:dyDescent="0.3">
      <c r="A120" s="64" t="s">
        <v>1147</v>
      </c>
      <c r="B120" s="63">
        <v>27</v>
      </c>
      <c r="C120" s="63"/>
      <c r="D120" s="63" t="s">
        <v>49</v>
      </c>
      <c r="E120" s="63" t="s">
        <v>61</v>
      </c>
      <c r="F120" s="63" t="s">
        <v>45</v>
      </c>
      <c r="G120" s="63" t="s">
        <v>36</v>
      </c>
      <c r="H120" s="63" t="s">
        <v>63</v>
      </c>
      <c r="I120" s="63" t="s">
        <v>64</v>
      </c>
      <c r="J120" s="63" t="s">
        <v>58</v>
      </c>
      <c r="K120" s="63" t="s">
        <v>72</v>
      </c>
      <c r="L120" s="63" t="s">
        <v>33</v>
      </c>
      <c r="M120" s="63" t="s">
        <v>45</v>
      </c>
      <c r="N120" s="63" t="s">
        <v>45</v>
      </c>
      <c r="O120" s="63"/>
      <c r="P120" s="63"/>
      <c r="Q120" s="350"/>
      <c r="R120" s="63"/>
      <c r="S120" s="63"/>
      <c r="T120" s="63"/>
      <c r="U120" s="63"/>
      <c r="V120" s="350"/>
      <c r="W120" s="63" t="s">
        <v>45</v>
      </c>
      <c r="X120" s="63" t="s">
        <v>49</v>
      </c>
      <c r="Y120" s="640" t="s">
        <v>60</v>
      </c>
      <c r="Z120" s="63" t="s">
        <v>49</v>
      </c>
      <c r="AA120" s="350"/>
      <c r="AB120" s="63"/>
      <c r="AC120" s="63"/>
      <c r="AD120" s="63"/>
      <c r="AE120" s="136"/>
      <c r="AF120" s="350"/>
      <c r="AG120" s="63"/>
      <c r="AH120" s="63"/>
      <c r="AI120" s="63"/>
      <c r="AJ120" s="63"/>
      <c r="AK120" s="350"/>
      <c r="AL120" s="63"/>
      <c r="AM120" s="63"/>
      <c r="AN120" s="63"/>
      <c r="AO120" s="63"/>
      <c r="AP120" s="350"/>
      <c r="AQ120" s="63"/>
      <c r="AR120" s="63"/>
      <c r="AS120" s="63"/>
      <c r="AT120" s="350"/>
      <c r="AU120" s="63"/>
      <c r="AV120" s="63"/>
      <c r="AW120" s="63"/>
      <c r="AX120" s="63"/>
      <c r="AY120" s="63" t="s">
        <v>128</v>
      </c>
      <c r="AZ120" s="63">
        <v>27</v>
      </c>
      <c r="BA120" s="648">
        <v>1</v>
      </c>
      <c r="BB120" s="63">
        <v>11</v>
      </c>
      <c r="BC120" s="63">
        <v>2</v>
      </c>
      <c r="BD120" s="63">
        <v>1</v>
      </c>
      <c r="BE120" s="63"/>
      <c r="BF120" s="63"/>
      <c r="BG120" s="63">
        <v>2</v>
      </c>
      <c r="BH120" s="63"/>
      <c r="BI120" s="63" t="s">
        <v>61</v>
      </c>
      <c r="BJ120" s="63">
        <v>21</v>
      </c>
      <c r="BK120"/>
    </row>
    <row r="121" spans="1:63" ht="15.75" thickBot="1" x14ac:dyDescent="0.3">
      <c r="A121" s="64" t="s">
        <v>1148</v>
      </c>
      <c r="B121" s="63">
        <v>28</v>
      </c>
      <c r="C121" s="63"/>
      <c r="D121" s="63" t="s">
        <v>61</v>
      </c>
      <c r="E121" s="63" t="s">
        <v>60</v>
      </c>
      <c r="F121" s="63" t="s">
        <v>60</v>
      </c>
      <c r="G121" s="63" t="s">
        <v>62</v>
      </c>
      <c r="H121" s="63" t="s">
        <v>63</v>
      </c>
      <c r="I121" s="63" t="s">
        <v>64</v>
      </c>
      <c r="J121" s="63" t="s">
        <v>59</v>
      </c>
      <c r="K121" s="63" t="s">
        <v>63</v>
      </c>
      <c r="L121" s="63" t="s">
        <v>35</v>
      </c>
      <c r="M121" s="63" t="s">
        <v>45</v>
      </c>
      <c r="N121" s="63" t="s">
        <v>60</v>
      </c>
      <c r="O121" s="63"/>
      <c r="P121" s="63"/>
      <c r="Q121" s="350"/>
      <c r="R121" s="63"/>
      <c r="S121" s="63"/>
      <c r="T121" s="63"/>
      <c r="U121" s="63"/>
      <c r="V121" s="350"/>
      <c r="W121" s="63" t="s">
        <v>59</v>
      </c>
      <c r="X121" s="63" t="s">
        <v>59</v>
      </c>
      <c r="Y121" s="640" t="s">
        <v>58</v>
      </c>
      <c r="Z121" s="63" t="s">
        <v>47</v>
      </c>
      <c r="AA121" s="350"/>
      <c r="AB121" s="63"/>
      <c r="AC121" s="63"/>
      <c r="AD121" s="63"/>
      <c r="AE121" s="136"/>
      <c r="AF121" s="350"/>
      <c r="AG121" s="63"/>
      <c r="AH121" s="63"/>
      <c r="AI121" s="63"/>
      <c r="AJ121" s="63"/>
      <c r="AK121" s="350"/>
      <c r="AL121" s="63"/>
      <c r="AM121" s="63"/>
      <c r="AN121" s="63"/>
      <c r="AO121" s="63"/>
      <c r="AP121" s="350"/>
      <c r="AQ121" s="63"/>
      <c r="AR121" s="63"/>
      <c r="AS121" s="63"/>
      <c r="AT121" s="350"/>
      <c r="AU121" s="63"/>
      <c r="AV121" s="63"/>
      <c r="AW121" s="63"/>
      <c r="AX121" s="63"/>
      <c r="AY121" s="63" t="s">
        <v>130</v>
      </c>
      <c r="AZ121" s="63">
        <v>28</v>
      </c>
      <c r="BA121" s="648">
        <v>0</v>
      </c>
      <c r="BB121" s="63">
        <v>6</v>
      </c>
      <c r="BC121" s="63">
        <v>4</v>
      </c>
      <c r="BD121" s="63">
        <v>5</v>
      </c>
      <c r="BE121" s="63"/>
      <c r="BF121" s="63"/>
      <c r="BG121" s="63"/>
      <c r="BH121" s="63"/>
      <c r="BI121" s="63" t="s">
        <v>48</v>
      </c>
      <c r="BJ121" s="63">
        <v>6</v>
      </c>
      <c r="BK121"/>
    </row>
    <row r="122" spans="1:63" ht="15.75" thickBot="1" x14ac:dyDescent="0.3">
      <c r="A122" s="64" t="s">
        <v>1149</v>
      </c>
      <c r="B122" s="63">
        <v>29</v>
      </c>
      <c r="C122" s="63"/>
      <c r="D122" s="63" t="s">
        <v>33</v>
      </c>
      <c r="E122" s="63" t="s">
        <v>32</v>
      </c>
      <c r="F122" s="63" t="s">
        <v>38</v>
      </c>
      <c r="G122" s="63" t="s">
        <v>49</v>
      </c>
      <c r="H122" s="63" t="s">
        <v>62</v>
      </c>
      <c r="I122" s="63" t="s">
        <v>59</v>
      </c>
      <c r="J122" s="63" t="s">
        <v>58</v>
      </c>
      <c r="K122" s="63" t="s">
        <v>77</v>
      </c>
      <c r="L122" s="63" t="s">
        <v>72</v>
      </c>
      <c r="M122" s="63" t="s">
        <v>28</v>
      </c>
      <c r="N122" s="63" t="s">
        <v>60</v>
      </c>
      <c r="O122" s="63"/>
      <c r="P122" s="63"/>
      <c r="Q122" s="350"/>
      <c r="R122" s="63"/>
      <c r="S122" s="63"/>
      <c r="T122" s="63"/>
      <c r="U122" s="63"/>
      <c r="V122" s="350"/>
      <c r="W122" s="63" t="s">
        <v>62</v>
      </c>
      <c r="X122" s="63" t="s">
        <v>48</v>
      </c>
      <c r="Y122" s="640" t="s">
        <v>46</v>
      </c>
      <c r="Z122" s="63" t="s">
        <v>48</v>
      </c>
      <c r="AA122" s="350"/>
      <c r="AB122" s="63"/>
      <c r="AC122" s="63"/>
      <c r="AD122" s="63"/>
      <c r="AE122" s="136"/>
      <c r="AF122" s="350"/>
      <c r="AG122" s="63"/>
      <c r="AH122" s="63"/>
      <c r="AI122" s="63"/>
      <c r="AJ122" s="63"/>
      <c r="AK122" s="350"/>
      <c r="AL122" s="63"/>
      <c r="AM122" s="63"/>
      <c r="AN122" s="63"/>
      <c r="AO122" s="63"/>
      <c r="AP122" s="350"/>
      <c r="AQ122" s="63"/>
      <c r="AR122" s="63"/>
      <c r="AS122" s="63"/>
      <c r="AT122" s="350"/>
      <c r="AU122" s="63"/>
      <c r="AV122" s="63"/>
      <c r="AW122" s="63"/>
      <c r="AX122" s="63"/>
      <c r="AY122" s="63" t="s">
        <v>128</v>
      </c>
      <c r="AZ122" s="63">
        <v>29</v>
      </c>
      <c r="BA122" s="648">
        <v>3</v>
      </c>
      <c r="BB122" s="63">
        <v>5</v>
      </c>
      <c r="BC122" s="63">
        <v>5</v>
      </c>
      <c r="BD122" s="63">
        <v>2</v>
      </c>
      <c r="BE122" s="63">
        <v>1</v>
      </c>
      <c r="BF122" s="63"/>
      <c r="BG122" s="63">
        <v>8</v>
      </c>
      <c r="BH122" s="63"/>
      <c r="BI122" s="63" t="s">
        <v>32</v>
      </c>
      <c r="BJ122" s="63">
        <v>16</v>
      </c>
      <c r="BK122"/>
    </row>
    <row r="123" spans="1:63" ht="15.75" thickBot="1" x14ac:dyDescent="0.3">
      <c r="A123" s="64" t="s">
        <v>1150</v>
      </c>
      <c r="B123" s="63">
        <v>30</v>
      </c>
      <c r="C123" s="63"/>
      <c r="D123" s="63" t="s">
        <v>33</v>
      </c>
      <c r="E123" s="63" t="s">
        <v>32</v>
      </c>
      <c r="F123" s="63" t="s">
        <v>36</v>
      </c>
      <c r="G123" s="63" t="s">
        <v>49</v>
      </c>
      <c r="H123" s="63" t="s">
        <v>63</v>
      </c>
      <c r="I123" s="63" t="s">
        <v>64</v>
      </c>
      <c r="J123" s="63" t="s">
        <v>59</v>
      </c>
      <c r="K123" s="63" t="s">
        <v>32</v>
      </c>
      <c r="L123" s="63" t="s">
        <v>72</v>
      </c>
      <c r="M123" s="63" t="s">
        <v>61</v>
      </c>
      <c r="N123" s="63" t="s">
        <v>62</v>
      </c>
      <c r="O123" s="63"/>
      <c r="P123" s="63"/>
      <c r="Q123" s="350"/>
      <c r="R123" s="63"/>
      <c r="S123" s="63"/>
      <c r="T123" s="63"/>
      <c r="U123" s="63"/>
      <c r="V123" s="350"/>
      <c r="W123" s="63" t="s">
        <v>38</v>
      </c>
      <c r="X123" s="63" t="s">
        <v>62</v>
      </c>
      <c r="Y123" s="640" t="s">
        <v>65</v>
      </c>
      <c r="Z123" s="63" t="s">
        <v>58</v>
      </c>
      <c r="AA123" s="350"/>
      <c r="AB123" s="63"/>
      <c r="AC123" s="63"/>
      <c r="AD123" s="63"/>
      <c r="AE123" s="136"/>
      <c r="AF123" s="350"/>
      <c r="AG123" s="63"/>
      <c r="AH123" s="63"/>
      <c r="AI123" s="63"/>
      <c r="AJ123" s="63"/>
      <c r="AK123" s="350"/>
      <c r="AL123" s="63"/>
      <c r="AM123" s="63"/>
      <c r="AN123" s="63"/>
      <c r="AO123" s="63"/>
      <c r="AP123" s="350"/>
      <c r="AQ123" s="63"/>
      <c r="AR123" s="63"/>
      <c r="AS123" s="63"/>
      <c r="AT123" s="350"/>
      <c r="AU123" s="63"/>
      <c r="AV123" s="63"/>
      <c r="AW123" s="63"/>
      <c r="AX123" s="63"/>
      <c r="AY123" s="63" t="s">
        <v>128</v>
      </c>
      <c r="AZ123" s="63">
        <v>30</v>
      </c>
      <c r="BA123" s="648">
        <v>1</v>
      </c>
      <c r="BB123" s="63">
        <v>7</v>
      </c>
      <c r="BC123" s="63">
        <v>5</v>
      </c>
      <c r="BD123" s="63">
        <v>2</v>
      </c>
      <c r="BE123" s="63"/>
      <c r="BF123" s="63"/>
      <c r="BG123" s="63">
        <v>1</v>
      </c>
      <c r="BH123" s="63"/>
      <c r="BI123" s="63" t="s">
        <v>38</v>
      </c>
      <c r="BJ123" s="63">
        <v>9</v>
      </c>
      <c r="BK123"/>
    </row>
    <row r="124" spans="1:63" ht="15.75" thickBot="1" x14ac:dyDescent="0.3">
      <c r="A124" s="64" t="s">
        <v>1151</v>
      </c>
      <c r="B124" s="63">
        <v>31</v>
      </c>
      <c r="C124" s="63"/>
      <c r="D124" s="63" t="s">
        <v>32</v>
      </c>
      <c r="E124" s="63" t="s">
        <v>45</v>
      </c>
      <c r="F124" s="63" t="s">
        <v>45</v>
      </c>
      <c r="G124" s="63" t="s">
        <v>40</v>
      </c>
      <c r="H124" s="63" t="s">
        <v>62</v>
      </c>
      <c r="I124" s="63" t="s">
        <v>35</v>
      </c>
      <c r="J124" s="63" t="s">
        <v>65</v>
      </c>
      <c r="K124" s="63" t="s">
        <v>45</v>
      </c>
      <c r="L124" s="63" t="s">
        <v>105</v>
      </c>
      <c r="M124" s="63" t="s">
        <v>49</v>
      </c>
      <c r="N124" s="63" t="s">
        <v>32</v>
      </c>
      <c r="O124" s="63"/>
      <c r="P124" s="63"/>
      <c r="Q124" s="350"/>
      <c r="R124" s="63"/>
      <c r="S124" s="63"/>
      <c r="T124" s="63"/>
      <c r="U124" s="63"/>
      <c r="V124" s="350"/>
      <c r="W124" s="63" t="s">
        <v>40</v>
      </c>
      <c r="X124" s="63" t="s">
        <v>62</v>
      </c>
      <c r="Y124" s="640" t="s">
        <v>63</v>
      </c>
      <c r="Z124" s="63" t="s">
        <v>62</v>
      </c>
      <c r="AA124" s="350"/>
      <c r="AB124" s="63"/>
      <c r="AC124" s="63"/>
      <c r="AD124" s="63"/>
      <c r="AE124" s="136"/>
      <c r="AF124" s="350"/>
      <c r="AG124" s="63"/>
      <c r="AH124" s="63"/>
      <c r="AI124" s="63"/>
      <c r="AJ124" s="63"/>
      <c r="AK124" s="350"/>
      <c r="AL124" s="63"/>
      <c r="AM124" s="63"/>
      <c r="AN124" s="63"/>
      <c r="AO124" s="63"/>
      <c r="AP124" s="350"/>
      <c r="AQ124" s="63"/>
      <c r="AR124" s="63"/>
      <c r="AS124" s="63"/>
      <c r="AT124" s="350"/>
      <c r="AU124" s="63"/>
      <c r="AV124" s="63"/>
      <c r="AW124" s="63"/>
      <c r="AX124" s="63"/>
      <c r="AY124" s="63" t="s">
        <v>129</v>
      </c>
      <c r="AZ124" s="63">
        <v>31</v>
      </c>
      <c r="BA124" s="648">
        <v>3</v>
      </c>
      <c r="BB124" s="63">
        <v>7</v>
      </c>
      <c r="BC124" s="63">
        <v>5</v>
      </c>
      <c r="BD124" s="63">
        <v>0</v>
      </c>
      <c r="BE124" s="63"/>
      <c r="BF124" s="63"/>
      <c r="BG124" s="63"/>
      <c r="BH124" s="63"/>
      <c r="BI124" s="63" t="s">
        <v>61</v>
      </c>
      <c r="BJ124" s="63">
        <v>22</v>
      </c>
      <c r="BK124"/>
    </row>
    <row r="125" spans="1:63" ht="15.75" thickBot="1" x14ac:dyDescent="0.3">
      <c r="A125" s="67" t="s">
        <v>70</v>
      </c>
      <c r="B125" s="63"/>
      <c r="C125" s="67"/>
      <c r="D125" s="67">
        <v>2</v>
      </c>
      <c r="E125" s="67">
        <v>1</v>
      </c>
      <c r="F125" s="67">
        <v>2</v>
      </c>
      <c r="G125" s="67">
        <v>2</v>
      </c>
      <c r="H125" s="67"/>
      <c r="I125" s="67">
        <v>1</v>
      </c>
      <c r="J125" s="67"/>
      <c r="K125" s="67">
        <v>15</v>
      </c>
      <c r="L125" s="67">
        <v>14</v>
      </c>
      <c r="M125" s="67">
        <v>10</v>
      </c>
      <c r="N125" s="67">
        <v>2</v>
      </c>
      <c r="O125" s="67"/>
      <c r="P125" s="67"/>
      <c r="Q125" s="356"/>
      <c r="R125" s="67"/>
      <c r="S125" s="67"/>
      <c r="T125" s="67"/>
      <c r="U125" s="67"/>
      <c r="V125" s="356"/>
      <c r="W125" s="67">
        <v>5</v>
      </c>
      <c r="X125" s="67">
        <v>10</v>
      </c>
      <c r="Y125" s="641">
        <v>1</v>
      </c>
      <c r="Z125" s="67"/>
      <c r="AA125" s="356"/>
      <c r="AB125" s="67"/>
      <c r="AC125" s="67"/>
      <c r="AD125" s="67"/>
      <c r="AE125" s="632"/>
      <c r="AF125" s="356"/>
      <c r="AG125" s="67"/>
      <c r="AH125" s="67"/>
      <c r="AI125" s="67"/>
      <c r="AJ125" s="67"/>
      <c r="AK125" s="356"/>
      <c r="AL125" s="67"/>
      <c r="AM125" s="67"/>
      <c r="AN125" s="67"/>
      <c r="AO125" s="67"/>
      <c r="AP125" s="356"/>
      <c r="AQ125" s="67"/>
      <c r="AR125" s="67"/>
      <c r="AS125" s="67"/>
      <c r="AT125" s="356"/>
      <c r="AU125" s="67"/>
      <c r="AV125" s="67"/>
      <c r="AW125" s="67"/>
      <c r="AX125" s="67"/>
      <c r="AY125" s="67"/>
      <c r="AZ125" s="63"/>
      <c r="BA125" s="648">
        <v>65</v>
      </c>
      <c r="BB125" s="63">
        <v>207</v>
      </c>
      <c r="BC125" s="63">
        <v>122</v>
      </c>
      <c r="BD125" s="63">
        <v>71</v>
      </c>
      <c r="BE125" s="268"/>
      <c r="BF125" s="269"/>
      <c r="BG125" s="269"/>
      <c r="BH125" s="269"/>
      <c r="BI125" s="269"/>
      <c r="BJ125" s="270"/>
      <c r="BK125"/>
    </row>
    <row r="126" spans="1:63" x14ac:dyDescent="0.25">
      <c r="A126" s="120" t="s">
        <v>425</v>
      </c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 s="637"/>
      <c r="Z126"/>
      <c r="AA126"/>
      <c r="AB126"/>
      <c r="AC126"/>
      <c r="AD126"/>
      <c r="AE126" s="133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 s="645"/>
      <c r="BB126"/>
      <c r="BC126"/>
      <c r="BD126"/>
      <c r="BE126"/>
      <c r="BF126"/>
      <c r="BG126"/>
      <c r="BH126"/>
      <c r="BI126"/>
      <c r="BJ126"/>
      <c r="BK126"/>
    </row>
    <row r="127" spans="1:63" x14ac:dyDescent="0.25">
      <c r="A127" s="273" t="e" vm="2">
        <v>#VALUE!</v>
      </c>
      <c r="B127" s="349" t="s">
        <v>79</v>
      </c>
      <c r="C127" s="273" t="e" vm="1">
        <v>#VALUE!</v>
      </c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 s="637"/>
      <c r="Z127"/>
      <c r="AA127"/>
      <c r="AB127"/>
      <c r="AC127"/>
      <c r="AD127"/>
      <c r="AE127" s="133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 s="645"/>
      <c r="BB127"/>
      <c r="BC127"/>
      <c r="BD127"/>
      <c r="BE127"/>
      <c r="BF127"/>
      <c r="BG127"/>
      <c r="BH127"/>
      <c r="BI127"/>
      <c r="BJ127"/>
      <c r="BK127"/>
    </row>
    <row r="128" spans="1:63" x14ac:dyDescent="0.25">
      <c r="A128" s="273"/>
      <c r="B128" s="59"/>
      <c r="C128" s="273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 s="637"/>
      <c r="Z128"/>
      <c r="AA128"/>
      <c r="AB128"/>
      <c r="AC128"/>
      <c r="AD128"/>
      <c r="AE128" s="133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 s="645"/>
      <c r="BB128"/>
      <c r="BC128"/>
      <c r="BD128"/>
      <c r="BE128"/>
      <c r="BF128"/>
      <c r="BG128"/>
      <c r="BH128"/>
      <c r="BI128"/>
      <c r="BJ128"/>
      <c r="BK128"/>
    </row>
    <row r="129" spans="1:101" x14ac:dyDescent="0.25">
      <c r="A129" s="273"/>
      <c r="B129" s="59"/>
      <c r="C129" s="273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 s="637"/>
      <c r="Z129"/>
      <c r="AA129"/>
      <c r="AB129"/>
      <c r="AC129"/>
      <c r="AD129"/>
      <c r="AE129" s="133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 s="645"/>
      <c r="BB129"/>
      <c r="BC129"/>
      <c r="BD129"/>
      <c r="BE129"/>
      <c r="BF129"/>
      <c r="BG129"/>
      <c r="BH129"/>
      <c r="BI129"/>
      <c r="BJ129"/>
      <c r="BK129"/>
    </row>
    <row r="130" spans="1:101" x14ac:dyDescent="0.25">
      <c r="A130" s="273"/>
      <c r="B130" s="349" t="s">
        <v>80</v>
      </c>
      <c r="C130" s="273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 s="637"/>
      <c r="Z130"/>
      <c r="AA130"/>
      <c r="AB130"/>
      <c r="AC130"/>
      <c r="AD130"/>
      <c r="AE130" s="133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 s="645"/>
      <c r="BB130"/>
      <c r="BC130"/>
      <c r="BD130"/>
      <c r="BE130"/>
      <c r="BF130"/>
      <c r="BG130"/>
      <c r="BH130"/>
      <c r="BI130"/>
      <c r="BJ130"/>
      <c r="BK130"/>
    </row>
    <row r="131" spans="1:101" x14ac:dyDescent="0.25">
      <c r="A131" s="273"/>
      <c r="B131" s="349" t="s">
        <v>81</v>
      </c>
      <c r="C131" s="273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 s="637"/>
      <c r="Z131"/>
      <c r="AA131"/>
      <c r="AB131"/>
      <c r="AC131"/>
      <c r="AD131"/>
      <c r="AE131" s="133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 s="645"/>
      <c r="BB131"/>
      <c r="BC131"/>
      <c r="BD131"/>
      <c r="BE131"/>
      <c r="BF131"/>
      <c r="BG131"/>
      <c r="BH131"/>
      <c r="BI131"/>
      <c r="BJ131"/>
      <c r="BK131"/>
    </row>
    <row r="132" spans="1:101" x14ac:dyDescent="0.25">
      <c r="A132" s="273"/>
      <c r="B132" s="349" t="s">
        <v>82</v>
      </c>
      <c r="C132" s="273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 s="637"/>
      <c r="Z132"/>
      <c r="AA132"/>
      <c r="AB132"/>
      <c r="AC132"/>
      <c r="AD132"/>
      <c r="AE132" s="133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 s="645"/>
      <c r="BB132"/>
      <c r="BC132"/>
      <c r="BD132"/>
      <c r="BE132"/>
      <c r="BF132"/>
      <c r="BG132"/>
      <c r="BH132"/>
      <c r="BI132"/>
      <c r="BJ132"/>
      <c r="BK132"/>
    </row>
    <row r="133" spans="1:101" ht="15.75" thickBot="1" x14ac:dyDescent="0.3">
      <c r="A133" s="273"/>
      <c r="B133" s="349" t="s">
        <v>427</v>
      </c>
      <c r="C133" s="27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 s="637"/>
      <c r="Z133"/>
      <c r="AA133"/>
      <c r="AB133"/>
      <c r="AC133"/>
      <c r="AD133"/>
      <c r="AE133" s="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 s="645"/>
      <c r="BB133"/>
      <c r="BC133"/>
      <c r="BD133"/>
      <c r="BE133"/>
      <c r="BF133"/>
      <c r="BG133"/>
      <c r="BH133"/>
      <c r="BI133"/>
      <c r="BJ133"/>
      <c r="BK133"/>
    </row>
    <row r="134" spans="1:101" ht="15.75" thickBot="1" x14ac:dyDescent="0.3">
      <c r="A134" s="350" t="s">
        <v>84</v>
      </c>
      <c r="B134" s="63" t="s">
        <v>85</v>
      </c>
      <c r="C134" s="350" t="s">
        <v>86</v>
      </c>
      <c r="D134" s="63" t="s">
        <v>87</v>
      </c>
      <c r="E134" s="350" t="s">
        <v>88</v>
      </c>
      <c r="F134" s="63" t="s">
        <v>219</v>
      </c>
      <c r="G134" s="350" t="s">
        <v>89</v>
      </c>
      <c r="H134" s="63" t="s">
        <v>135</v>
      </c>
      <c r="I134"/>
      <c r="J134"/>
      <c r="K134"/>
      <c r="L134"/>
      <c r="M134"/>
      <c r="N134"/>
      <c r="O134"/>
      <c r="P134"/>
      <c r="Q134"/>
      <c r="R134"/>
      <c r="S134"/>
      <c r="T134"/>
      <c r="U134"/>
      <c r="V134"/>
      <c r="W134"/>
      <c r="X134"/>
      <c r="Y134" s="637"/>
      <c r="Z134"/>
      <c r="AA134"/>
      <c r="AB134"/>
      <c r="AC134"/>
      <c r="AD134"/>
      <c r="AE134" s="133"/>
      <c r="AF134"/>
      <c r="AG134"/>
      <c r="AH134"/>
      <c r="AI134"/>
      <c r="AJ134"/>
      <c r="AK134"/>
      <c r="AL134"/>
      <c r="AM134"/>
      <c r="AN134"/>
      <c r="AO134"/>
      <c r="AP134"/>
      <c r="AQ134"/>
      <c r="AR134"/>
      <c r="AS134"/>
      <c r="AT134"/>
      <c r="AU134"/>
      <c r="AV134"/>
      <c r="AW134"/>
      <c r="AX134"/>
      <c r="AY134"/>
      <c r="AZ134"/>
      <c r="BA134" s="645"/>
      <c r="BB134"/>
      <c r="BC134"/>
      <c r="BD134"/>
      <c r="BE134"/>
      <c r="BF134"/>
      <c r="BG134"/>
      <c r="BH134"/>
      <c r="BI134"/>
      <c r="BJ134"/>
      <c r="BK134"/>
    </row>
    <row r="135" spans="1:101" ht="15.75" thickBot="1" x14ac:dyDescent="0.3">
      <c r="A135" s="352" t="s">
        <v>41</v>
      </c>
      <c r="B135" s="352" t="s">
        <v>37</v>
      </c>
      <c r="C135" s="271" t="s">
        <v>50</v>
      </c>
      <c r="D135" s="271" t="s">
        <v>189</v>
      </c>
      <c r="E135" s="271" t="s">
        <v>190</v>
      </c>
      <c r="F135" s="271" t="s">
        <v>51</v>
      </c>
      <c r="G135" s="271" t="s">
        <v>191</v>
      </c>
      <c r="H135" s="271" t="s">
        <v>52</v>
      </c>
      <c r="I135" s="271" t="s">
        <v>53</v>
      </c>
      <c r="J135" s="271" t="s">
        <v>313</v>
      </c>
      <c r="K135" s="271" t="s">
        <v>54</v>
      </c>
      <c r="L135" s="271" t="s">
        <v>55</v>
      </c>
      <c r="M135" s="271" t="s">
        <v>56</v>
      </c>
      <c r="N135" s="271" t="s">
        <v>57</v>
      </c>
      <c r="O135" s="352" t="s">
        <v>412</v>
      </c>
      <c r="P135" s="271" t="s">
        <v>205</v>
      </c>
      <c r="Q135" s="271" t="s">
        <v>206</v>
      </c>
      <c r="R135" s="271" t="s">
        <v>207</v>
      </c>
      <c r="S135" s="271" t="s">
        <v>413</v>
      </c>
      <c r="T135" s="352" t="s">
        <v>192</v>
      </c>
      <c r="U135" s="271" t="s">
        <v>193</v>
      </c>
      <c r="V135" s="271" t="s">
        <v>194</v>
      </c>
      <c r="W135" s="271" t="s">
        <v>195</v>
      </c>
      <c r="X135" s="271" t="s">
        <v>1152</v>
      </c>
      <c r="Y135" s="638" t="s">
        <v>196</v>
      </c>
      <c r="Z135" s="352" t="s">
        <v>197</v>
      </c>
      <c r="AA135" s="271" t="s">
        <v>198</v>
      </c>
      <c r="AB135" s="271" t="s">
        <v>408</v>
      </c>
      <c r="AC135" s="271" t="s">
        <v>409</v>
      </c>
      <c r="AD135" s="352" t="s">
        <v>208</v>
      </c>
      <c r="AE135" s="630" t="s">
        <v>209</v>
      </c>
      <c r="AF135" s="271" t="s">
        <v>210</v>
      </c>
      <c r="AG135" s="271" t="s">
        <v>211</v>
      </c>
      <c r="AH135" s="271" t="s">
        <v>212</v>
      </c>
      <c r="AI135" s="352" t="s">
        <v>397</v>
      </c>
      <c r="AJ135" s="271" t="s">
        <v>398</v>
      </c>
      <c r="AK135" s="271" t="s">
        <v>399</v>
      </c>
      <c r="AL135" s="271" t="s">
        <v>400</v>
      </c>
      <c r="AM135" s="271" t="s">
        <v>401</v>
      </c>
      <c r="AN135" s="271" t="s">
        <v>1153</v>
      </c>
      <c r="AO135" s="271" t="s">
        <v>402</v>
      </c>
      <c r="AP135" s="352" t="s">
        <v>199</v>
      </c>
      <c r="AQ135" s="271" t="s">
        <v>200</v>
      </c>
      <c r="AR135" s="271" t="s">
        <v>201</v>
      </c>
      <c r="AS135" s="271" t="s">
        <v>202</v>
      </c>
      <c r="AT135" s="271" t="s">
        <v>1154</v>
      </c>
      <c r="AU135" s="271" t="s">
        <v>414</v>
      </c>
      <c r="AV135" s="352" t="s">
        <v>1155</v>
      </c>
      <c r="AW135" s="271" t="s">
        <v>1042</v>
      </c>
      <c r="AX135" s="271" t="s">
        <v>1043</v>
      </c>
      <c r="AY135" s="271" t="s">
        <v>1044</v>
      </c>
      <c r="AZ135" s="271" t="s">
        <v>1045</v>
      </c>
      <c r="BA135" s="646" t="s">
        <v>220</v>
      </c>
      <c r="BB135" s="271" t="s">
        <v>416</v>
      </c>
      <c r="BC135" s="271" t="s">
        <v>417</v>
      </c>
      <c r="BD135" s="271" t="s">
        <v>418</v>
      </c>
      <c r="BE135" s="271" t="s">
        <v>221</v>
      </c>
      <c r="BF135" s="352" t="s">
        <v>213</v>
      </c>
      <c r="BG135" s="271" t="s">
        <v>214</v>
      </c>
      <c r="BH135" s="271" t="s">
        <v>215</v>
      </c>
      <c r="BI135" s="271" t="s">
        <v>216</v>
      </c>
      <c r="BJ135" s="271" t="s">
        <v>217</v>
      </c>
      <c r="BK135" s="352" t="s">
        <v>222</v>
      </c>
      <c r="BL135" s="271" t="s">
        <v>419</v>
      </c>
      <c r="BM135" s="271" t="s">
        <v>420</v>
      </c>
      <c r="BN135" s="271" t="s">
        <v>421</v>
      </c>
      <c r="BO135" s="271" t="s">
        <v>223</v>
      </c>
      <c r="BP135" s="352" t="s">
        <v>403</v>
      </c>
      <c r="BQ135" s="271" t="s">
        <v>404</v>
      </c>
      <c r="BR135" s="271" t="s">
        <v>405</v>
      </c>
      <c r="BS135" s="271" t="s">
        <v>406</v>
      </c>
      <c r="BT135" s="271" t="s">
        <v>407</v>
      </c>
      <c r="BU135" s="352" t="s">
        <v>1111</v>
      </c>
      <c r="BV135" s="271" t="s">
        <v>1077</v>
      </c>
      <c r="BW135" s="271" t="s">
        <v>1078</v>
      </c>
      <c r="BX135" s="271" t="s">
        <v>1079</v>
      </c>
      <c r="BY135" s="271" t="s">
        <v>1080</v>
      </c>
      <c r="BZ135" s="352" t="s">
        <v>1112</v>
      </c>
      <c r="CA135" s="271" t="s">
        <v>1113</v>
      </c>
      <c r="CB135" s="271" t="s">
        <v>1114</v>
      </c>
      <c r="CC135" s="271" t="s">
        <v>1115</v>
      </c>
      <c r="CD135" s="352" t="s">
        <v>1116</v>
      </c>
      <c r="CE135" s="271" t="s">
        <v>1117</v>
      </c>
      <c r="CF135" s="271" t="s">
        <v>1118</v>
      </c>
      <c r="CG135" s="271" t="s">
        <v>1119</v>
      </c>
      <c r="CH135" s="271" t="s">
        <v>1120</v>
      </c>
      <c r="CI135" s="271" t="s">
        <v>127</v>
      </c>
      <c r="CJ135" s="352" t="s">
        <v>37</v>
      </c>
      <c r="CK135" s="384" t="s">
        <v>154</v>
      </c>
      <c r="CL135" s="352" t="s">
        <v>155</v>
      </c>
      <c r="CM135" s="352" t="s">
        <v>156</v>
      </c>
      <c r="CN135" s="352" t="s">
        <v>157</v>
      </c>
      <c r="CO135" s="354" t="s">
        <v>158</v>
      </c>
      <c r="CP135" s="355"/>
      <c r="CQ135" s="354" t="s">
        <v>159</v>
      </c>
      <c r="CR135" s="355"/>
      <c r="CS135" s="352" t="s">
        <v>107</v>
      </c>
      <c r="CT135" s="352" t="s">
        <v>160</v>
      </c>
    </row>
    <row r="136" spans="1:101" ht="15.75" thickBot="1" x14ac:dyDescent="0.3">
      <c r="A136" s="353"/>
      <c r="B136" s="353"/>
      <c r="C136" s="272"/>
      <c r="D136" s="272"/>
      <c r="E136" s="272"/>
      <c r="F136" s="272"/>
      <c r="G136" s="272"/>
      <c r="H136" s="272"/>
      <c r="I136" s="272"/>
      <c r="J136" s="272"/>
      <c r="K136" s="272"/>
      <c r="L136" s="272"/>
      <c r="M136" s="272"/>
      <c r="N136" s="272"/>
      <c r="O136" s="353"/>
      <c r="P136" s="272"/>
      <c r="Q136" s="272"/>
      <c r="R136" s="272"/>
      <c r="S136" s="272"/>
      <c r="T136" s="353"/>
      <c r="U136" s="272"/>
      <c r="V136" s="272"/>
      <c r="W136" s="272"/>
      <c r="X136" s="272"/>
      <c r="Y136" s="639"/>
      <c r="Z136" s="353"/>
      <c r="AA136" s="272"/>
      <c r="AB136" s="272"/>
      <c r="AC136" s="272"/>
      <c r="AD136" s="353"/>
      <c r="AE136" s="631"/>
      <c r="AF136" s="272"/>
      <c r="AG136" s="272"/>
      <c r="AH136" s="272"/>
      <c r="AI136" s="353"/>
      <c r="AJ136" s="272"/>
      <c r="AK136" s="272"/>
      <c r="AL136" s="272"/>
      <c r="AM136" s="272"/>
      <c r="AN136" s="272"/>
      <c r="AO136" s="272"/>
      <c r="AP136" s="353"/>
      <c r="AQ136" s="272"/>
      <c r="AR136" s="272"/>
      <c r="AS136" s="272"/>
      <c r="AT136" s="272"/>
      <c r="AU136" s="272"/>
      <c r="AV136" s="353"/>
      <c r="AW136" s="272"/>
      <c r="AX136" s="272"/>
      <c r="AY136" s="272"/>
      <c r="AZ136" s="272"/>
      <c r="BA136" s="647"/>
      <c r="BB136" s="272"/>
      <c r="BC136" s="272"/>
      <c r="BD136" s="272"/>
      <c r="BE136" s="272"/>
      <c r="BF136" s="353"/>
      <c r="BG136" s="272"/>
      <c r="BH136" s="272"/>
      <c r="BI136" s="272"/>
      <c r="BJ136" s="272"/>
      <c r="BK136" s="353"/>
      <c r="BL136" s="272"/>
      <c r="BM136" s="272"/>
      <c r="BN136" s="272"/>
      <c r="BO136" s="272"/>
      <c r="BP136" s="353"/>
      <c r="BQ136" s="272"/>
      <c r="BR136" s="272"/>
      <c r="BS136" s="272"/>
      <c r="BT136" s="272"/>
      <c r="BU136" s="353"/>
      <c r="BV136" s="272"/>
      <c r="BW136" s="272"/>
      <c r="BX136" s="272"/>
      <c r="BY136" s="272"/>
      <c r="BZ136" s="353"/>
      <c r="CA136" s="272"/>
      <c r="CB136" s="272"/>
      <c r="CC136" s="272"/>
      <c r="CD136" s="353"/>
      <c r="CE136" s="272"/>
      <c r="CF136" s="272"/>
      <c r="CG136" s="272"/>
      <c r="CH136" s="272"/>
      <c r="CI136" s="272"/>
      <c r="CJ136" s="353"/>
      <c r="CK136" s="385"/>
      <c r="CL136" s="353"/>
      <c r="CM136" s="353"/>
      <c r="CN136" s="353"/>
      <c r="CO136" s="351" t="s">
        <v>161</v>
      </c>
      <c r="CP136" s="351" t="s">
        <v>162</v>
      </c>
      <c r="CQ136" s="351" t="s">
        <v>161</v>
      </c>
      <c r="CR136" s="351" t="s">
        <v>162</v>
      </c>
      <c r="CS136" s="353"/>
      <c r="CT136" s="353"/>
    </row>
    <row r="137" spans="1:101" ht="15.75" thickBot="1" x14ac:dyDescent="0.3">
      <c r="A137" s="64" t="s">
        <v>1156</v>
      </c>
      <c r="B137" s="63">
        <v>1</v>
      </c>
      <c r="C137" s="63"/>
      <c r="D137" s="63" t="s">
        <v>69</v>
      </c>
      <c r="E137" s="63" t="s">
        <v>35</v>
      </c>
      <c r="F137" s="63" t="s">
        <v>61</v>
      </c>
      <c r="G137" s="63" t="s">
        <v>33</v>
      </c>
      <c r="H137" s="63" t="s">
        <v>63</v>
      </c>
      <c r="I137" s="63" t="s">
        <v>59</v>
      </c>
      <c r="J137" s="63" t="s">
        <v>58</v>
      </c>
      <c r="K137" s="63" t="s">
        <v>35</v>
      </c>
      <c r="L137" s="63" t="s">
        <v>48</v>
      </c>
      <c r="M137" s="63" t="s">
        <v>45</v>
      </c>
      <c r="N137" s="63" t="s">
        <v>69</v>
      </c>
      <c r="O137" s="350"/>
      <c r="P137" s="63"/>
      <c r="Q137" s="63"/>
      <c r="R137" s="63"/>
      <c r="S137" s="63"/>
      <c r="T137" s="350"/>
      <c r="U137" s="63"/>
      <c r="V137" s="63"/>
      <c r="W137" s="63"/>
      <c r="X137" s="63"/>
      <c r="Y137" s="640"/>
      <c r="Z137" s="350"/>
      <c r="AA137" s="63"/>
      <c r="AB137" s="63"/>
      <c r="AC137" s="63"/>
      <c r="AD137" s="350"/>
      <c r="AE137" s="136"/>
      <c r="AF137" s="63"/>
      <c r="AG137" s="63"/>
      <c r="AH137" s="63"/>
      <c r="AI137" s="350"/>
      <c r="AJ137" s="63"/>
      <c r="AK137" s="63"/>
      <c r="AL137" s="63"/>
      <c r="AM137" s="63"/>
      <c r="AN137" s="63"/>
      <c r="AO137" s="63"/>
      <c r="AP137" s="350"/>
      <c r="AQ137" s="63" t="s">
        <v>35</v>
      </c>
      <c r="AR137" s="63" t="s">
        <v>39</v>
      </c>
      <c r="AS137" s="63" t="s">
        <v>35</v>
      </c>
      <c r="AT137" s="63"/>
      <c r="AU137" s="63" t="s">
        <v>38</v>
      </c>
      <c r="AV137" s="350"/>
      <c r="AW137" s="63"/>
      <c r="AX137" s="63"/>
      <c r="AY137" s="63"/>
      <c r="AZ137" s="63"/>
      <c r="BA137" s="649"/>
      <c r="BB137" s="63"/>
      <c r="BC137" s="63"/>
      <c r="BD137" s="63"/>
      <c r="BE137" s="63"/>
      <c r="BF137" s="350"/>
      <c r="BG137" s="63"/>
      <c r="BH137" s="63"/>
      <c r="BI137" s="63"/>
      <c r="BJ137" s="63"/>
      <c r="BK137" s="350"/>
      <c r="BL137" s="63"/>
      <c r="BM137" s="63"/>
      <c r="BN137" s="63"/>
      <c r="BO137" s="63"/>
      <c r="BP137" s="350"/>
      <c r="BQ137" s="63"/>
      <c r="BR137" s="63"/>
      <c r="BS137" s="63"/>
      <c r="BT137" s="63"/>
      <c r="BU137" s="350"/>
      <c r="BV137" s="63"/>
      <c r="BW137" s="63"/>
      <c r="BX137" s="63"/>
      <c r="BY137" s="63"/>
      <c r="BZ137" s="350"/>
      <c r="CA137" s="63"/>
      <c r="CB137" s="63"/>
      <c r="CC137" s="63"/>
      <c r="CD137" s="350"/>
      <c r="CE137" s="63"/>
      <c r="CF137" s="63"/>
      <c r="CG137" s="63"/>
      <c r="CH137" s="63"/>
      <c r="CI137" s="63" t="s">
        <v>130</v>
      </c>
      <c r="CJ137" s="63">
        <v>1</v>
      </c>
      <c r="CK137" s="382">
        <v>2</v>
      </c>
      <c r="CL137" s="63">
        <v>9</v>
      </c>
      <c r="CM137" s="63">
        <v>3</v>
      </c>
      <c r="CN137" s="63">
        <v>1</v>
      </c>
      <c r="CO137" s="63">
        <v>7</v>
      </c>
      <c r="CP137" s="63"/>
      <c r="CQ137" s="63">
        <v>3</v>
      </c>
      <c r="CR137" s="63"/>
      <c r="CS137" s="63" t="s">
        <v>60</v>
      </c>
      <c r="CT137" s="63">
        <v>29</v>
      </c>
      <c r="CV137">
        <v>0</v>
      </c>
      <c r="CW137">
        <f>COUNTIF($CK$137:$CK$176,"=0")</f>
        <v>19</v>
      </c>
    </row>
    <row r="138" spans="1:101" ht="15.75" thickBot="1" x14ac:dyDescent="0.3">
      <c r="A138" s="64" t="s">
        <v>410</v>
      </c>
      <c r="B138" s="63">
        <v>2</v>
      </c>
      <c r="C138" s="63"/>
      <c r="D138" s="63" t="s">
        <v>33</v>
      </c>
      <c r="E138" s="63" t="s">
        <v>45</v>
      </c>
      <c r="F138" s="63" t="s">
        <v>36</v>
      </c>
      <c r="G138" s="63" t="s">
        <v>60</v>
      </c>
      <c r="H138" s="63" t="s">
        <v>38</v>
      </c>
      <c r="I138" s="63" t="s">
        <v>63</v>
      </c>
      <c r="J138" s="63" t="s">
        <v>58</v>
      </c>
      <c r="K138" s="63" t="s">
        <v>45</v>
      </c>
      <c r="L138" s="63" t="s">
        <v>33</v>
      </c>
      <c r="M138" s="63" t="s">
        <v>61</v>
      </c>
      <c r="N138" s="63" t="s">
        <v>74</v>
      </c>
      <c r="O138" s="350"/>
      <c r="P138" s="63"/>
      <c r="Q138" s="63"/>
      <c r="R138" s="63"/>
      <c r="S138" s="63"/>
      <c r="T138" s="350"/>
      <c r="U138" s="63"/>
      <c r="V138" s="63"/>
      <c r="W138" s="63"/>
      <c r="X138" s="63"/>
      <c r="Y138" s="640"/>
      <c r="Z138" s="350"/>
      <c r="AA138" s="63"/>
      <c r="AB138" s="63"/>
      <c r="AC138" s="63"/>
      <c r="AD138" s="350"/>
      <c r="AE138" s="136"/>
      <c r="AF138" s="63"/>
      <c r="AG138" s="63"/>
      <c r="AH138" s="63"/>
      <c r="AI138" s="350"/>
      <c r="AJ138" s="63"/>
      <c r="AK138" s="63"/>
      <c r="AL138" s="63"/>
      <c r="AM138" s="63"/>
      <c r="AN138" s="63"/>
      <c r="AO138" s="63"/>
      <c r="AP138" s="350"/>
      <c r="AQ138" s="63"/>
      <c r="AR138" s="63"/>
      <c r="AS138" s="63"/>
      <c r="AT138" s="63"/>
      <c r="AU138" s="63"/>
      <c r="AV138" s="350"/>
      <c r="AW138" s="63"/>
      <c r="AX138" s="63"/>
      <c r="AY138" s="63"/>
      <c r="AZ138" s="63"/>
      <c r="BA138" s="649"/>
      <c r="BB138" s="63"/>
      <c r="BC138" s="63"/>
      <c r="BD138" s="63"/>
      <c r="BE138" s="63"/>
      <c r="BF138" s="350"/>
      <c r="BG138" s="63"/>
      <c r="BH138" s="63"/>
      <c r="BI138" s="63"/>
      <c r="BJ138" s="63"/>
      <c r="BK138" s="350"/>
      <c r="BL138" s="63"/>
      <c r="BM138" s="63"/>
      <c r="BN138" s="63"/>
      <c r="BO138" s="63"/>
      <c r="BP138" s="350"/>
      <c r="BQ138" s="63"/>
      <c r="BR138" s="63"/>
      <c r="BS138" s="63"/>
      <c r="BT138" s="63"/>
      <c r="BU138" s="350"/>
      <c r="BV138" s="63"/>
      <c r="BW138" s="63"/>
      <c r="BX138" s="63"/>
      <c r="BY138" s="63"/>
      <c r="BZ138" s="350"/>
      <c r="CA138" s="63" t="s">
        <v>62</v>
      </c>
      <c r="CB138" s="63" t="s">
        <v>62</v>
      </c>
      <c r="CC138" s="63" t="s">
        <v>38</v>
      </c>
      <c r="CD138" s="350"/>
      <c r="CE138" s="63"/>
      <c r="CF138" s="63"/>
      <c r="CG138" s="63"/>
      <c r="CH138" s="63"/>
      <c r="CI138" s="63" t="s">
        <v>128</v>
      </c>
      <c r="CJ138" s="63">
        <v>2</v>
      </c>
      <c r="CK138" s="382">
        <v>1</v>
      </c>
      <c r="CL138" s="63">
        <v>9</v>
      </c>
      <c r="CM138" s="63">
        <v>4</v>
      </c>
      <c r="CN138" s="63">
        <v>0</v>
      </c>
      <c r="CO138" s="63">
        <v>10</v>
      </c>
      <c r="CP138" s="63"/>
      <c r="CQ138" s="63">
        <v>2</v>
      </c>
      <c r="CR138" s="63"/>
      <c r="CS138" s="63" t="s">
        <v>32</v>
      </c>
      <c r="CT138" s="63">
        <v>26</v>
      </c>
      <c r="CV138">
        <v>1</v>
      </c>
      <c r="CW138">
        <f>COUNTIF($CK$137:$CK$176,"=1")</f>
        <v>8</v>
      </c>
    </row>
    <row r="139" spans="1:101" ht="15.75" thickBot="1" x14ac:dyDescent="0.3">
      <c r="A139" s="64" t="s">
        <v>1157</v>
      </c>
      <c r="B139" s="63">
        <v>3</v>
      </c>
      <c r="C139" s="63"/>
      <c r="D139" s="63" t="s">
        <v>60</v>
      </c>
      <c r="E139" s="63" t="s">
        <v>49</v>
      </c>
      <c r="F139" s="63" t="s">
        <v>39</v>
      </c>
      <c r="G139" s="63" t="s">
        <v>48</v>
      </c>
      <c r="H139" s="63" t="s">
        <v>39</v>
      </c>
      <c r="I139" s="63" t="s">
        <v>58</v>
      </c>
      <c r="J139" s="63" t="s">
        <v>33</v>
      </c>
      <c r="K139" s="63" t="s">
        <v>38</v>
      </c>
      <c r="L139" s="63" t="s">
        <v>33</v>
      </c>
      <c r="M139" s="63" t="s">
        <v>36</v>
      </c>
      <c r="N139" s="63" t="s">
        <v>68</v>
      </c>
      <c r="O139" s="350"/>
      <c r="P139" s="63"/>
      <c r="Q139" s="63"/>
      <c r="R139" s="63"/>
      <c r="S139" s="63"/>
      <c r="T139" s="350"/>
      <c r="U139" s="63"/>
      <c r="V139" s="63"/>
      <c r="W139" s="63"/>
      <c r="X139" s="63"/>
      <c r="Y139" s="640"/>
      <c r="Z139" s="350"/>
      <c r="AA139" s="63"/>
      <c r="AB139" s="63"/>
      <c r="AC139" s="63"/>
      <c r="AD139" s="350"/>
      <c r="AE139" s="136"/>
      <c r="AF139" s="63"/>
      <c r="AG139" s="63"/>
      <c r="AH139" s="63"/>
      <c r="AI139" s="350"/>
      <c r="AJ139" s="63"/>
      <c r="AK139" s="63"/>
      <c r="AL139" s="63"/>
      <c r="AM139" s="63"/>
      <c r="AN139" s="63"/>
      <c r="AO139" s="63"/>
      <c r="AP139" s="350"/>
      <c r="AQ139" s="63"/>
      <c r="AR139" s="63"/>
      <c r="AS139" s="63"/>
      <c r="AT139" s="63"/>
      <c r="AU139" s="63"/>
      <c r="AV139" s="350"/>
      <c r="AW139" s="63"/>
      <c r="AX139" s="63"/>
      <c r="AY139" s="63"/>
      <c r="AZ139" s="63"/>
      <c r="BA139" s="649"/>
      <c r="BB139" s="63"/>
      <c r="BC139" s="63"/>
      <c r="BD139" s="63"/>
      <c r="BE139" s="63"/>
      <c r="BF139" s="350"/>
      <c r="BG139" s="63"/>
      <c r="BH139" s="63"/>
      <c r="BI139" s="63"/>
      <c r="BJ139" s="63"/>
      <c r="BK139" s="350"/>
      <c r="BL139" s="63"/>
      <c r="BM139" s="63"/>
      <c r="BN139" s="63"/>
      <c r="BO139" s="63"/>
      <c r="BP139" s="350"/>
      <c r="BQ139" s="63"/>
      <c r="BR139" s="63"/>
      <c r="BS139" s="63"/>
      <c r="BT139" s="63"/>
      <c r="BU139" s="350"/>
      <c r="BV139" s="63"/>
      <c r="BW139" s="63"/>
      <c r="BX139" s="63"/>
      <c r="BY139" s="63"/>
      <c r="BZ139" s="350"/>
      <c r="CA139" s="63" t="s">
        <v>59</v>
      </c>
      <c r="CB139" s="63" t="s">
        <v>59</v>
      </c>
      <c r="CC139" s="63" t="s">
        <v>33</v>
      </c>
      <c r="CD139" s="350"/>
      <c r="CE139" s="63"/>
      <c r="CF139" s="63"/>
      <c r="CG139" s="63"/>
      <c r="CH139" s="63"/>
      <c r="CI139" s="63" t="s">
        <v>128</v>
      </c>
      <c r="CJ139" s="63">
        <v>3</v>
      </c>
      <c r="CK139" s="382">
        <v>1</v>
      </c>
      <c r="CL139" s="63">
        <v>9</v>
      </c>
      <c r="CM139" s="63">
        <v>2</v>
      </c>
      <c r="CN139" s="63">
        <v>2</v>
      </c>
      <c r="CO139" s="63">
        <v>8</v>
      </c>
      <c r="CP139" s="63"/>
      <c r="CQ139" s="63"/>
      <c r="CR139" s="63"/>
      <c r="CS139" s="63" t="s">
        <v>33</v>
      </c>
      <c r="CT139" s="63">
        <v>18</v>
      </c>
      <c r="CV139">
        <v>2</v>
      </c>
      <c r="CW139">
        <f>COUNTIF($CK$137:$CK$176,"=2")</f>
        <v>6</v>
      </c>
    </row>
    <row r="140" spans="1:101" ht="15.75" thickBot="1" x14ac:dyDescent="0.3">
      <c r="A140" s="64" t="s">
        <v>1158</v>
      </c>
      <c r="B140" s="63">
        <v>4</v>
      </c>
      <c r="C140" s="63"/>
      <c r="D140" s="63" t="s">
        <v>33</v>
      </c>
      <c r="E140" s="63" t="s">
        <v>33</v>
      </c>
      <c r="F140" s="63" t="s">
        <v>38</v>
      </c>
      <c r="G140" s="63" t="s">
        <v>38</v>
      </c>
      <c r="H140" s="63" t="s">
        <v>58</v>
      </c>
      <c r="I140" s="63" t="s">
        <v>59</v>
      </c>
      <c r="J140" s="63" t="s">
        <v>58</v>
      </c>
      <c r="K140" s="63" t="s">
        <v>39</v>
      </c>
      <c r="L140" s="63" t="s">
        <v>59</v>
      </c>
      <c r="M140" s="63" t="s">
        <v>58</v>
      </c>
      <c r="N140" s="63" t="s">
        <v>32</v>
      </c>
      <c r="O140" s="350"/>
      <c r="P140" s="63"/>
      <c r="Q140" s="63"/>
      <c r="R140" s="63"/>
      <c r="S140" s="63"/>
      <c r="T140" s="350"/>
      <c r="U140" s="63"/>
      <c r="V140" s="63"/>
      <c r="W140" s="63"/>
      <c r="X140" s="63"/>
      <c r="Y140" s="640"/>
      <c r="Z140" s="350"/>
      <c r="AA140" s="63"/>
      <c r="AB140" s="63"/>
      <c r="AC140" s="63"/>
      <c r="AD140" s="350"/>
      <c r="AE140" s="136"/>
      <c r="AF140" s="63"/>
      <c r="AG140" s="63"/>
      <c r="AH140" s="63"/>
      <c r="AI140" s="350"/>
      <c r="AJ140" s="63"/>
      <c r="AK140" s="63"/>
      <c r="AL140" s="63"/>
      <c r="AM140" s="63"/>
      <c r="AN140" s="63"/>
      <c r="AO140" s="63"/>
      <c r="AP140" s="350"/>
      <c r="AQ140" s="63" t="s">
        <v>48</v>
      </c>
      <c r="AR140" s="63" t="s">
        <v>48</v>
      </c>
      <c r="AS140" s="63" t="s">
        <v>48</v>
      </c>
      <c r="AT140" s="63"/>
      <c r="AU140" s="63" t="s">
        <v>48</v>
      </c>
      <c r="AV140" s="350"/>
      <c r="AW140" s="63"/>
      <c r="AX140" s="63"/>
      <c r="AY140" s="63"/>
      <c r="AZ140" s="63"/>
      <c r="BA140" s="649"/>
      <c r="BB140" s="63"/>
      <c r="BC140" s="63"/>
      <c r="BD140" s="63"/>
      <c r="BE140" s="63"/>
      <c r="BF140" s="350"/>
      <c r="BG140" s="63"/>
      <c r="BH140" s="63"/>
      <c r="BI140" s="63"/>
      <c r="BJ140" s="63"/>
      <c r="BK140" s="350"/>
      <c r="BL140" s="63"/>
      <c r="BM140" s="63"/>
      <c r="BN140" s="63"/>
      <c r="BO140" s="63"/>
      <c r="BP140" s="350"/>
      <c r="BQ140" s="63"/>
      <c r="BR140" s="63"/>
      <c r="BS140" s="63"/>
      <c r="BT140" s="63"/>
      <c r="BU140" s="350"/>
      <c r="BV140" s="63"/>
      <c r="BW140" s="63"/>
      <c r="BX140" s="63"/>
      <c r="BY140" s="63"/>
      <c r="BZ140" s="350"/>
      <c r="CA140" s="63"/>
      <c r="CB140" s="63"/>
      <c r="CC140" s="63"/>
      <c r="CD140" s="350"/>
      <c r="CE140" s="63"/>
      <c r="CF140" s="63"/>
      <c r="CG140" s="63"/>
      <c r="CH140" s="63"/>
      <c r="CI140" s="63" t="s">
        <v>130</v>
      </c>
      <c r="CJ140" s="63">
        <v>4</v>
      </c>
      <c r="CK140" s="382">
        <v>0</v>
      </c>
      <c r="CL140" s="63">
        <v>6</v>
      </c>
      <c r="CM140" s="63">
        <v>7</v>
      </c>
      <c r="CN140" s="63">
        <v>2</v>
      </c>
      <c r="CO140" s="63">
        <v>2</v>
      </c>
      <c r="CP140" s="63"/>
      <c r="CQ140" s="63"/>
      <c r="CR140" s="63"/>
      <c r="CS140" s="63" t="s">
        <v>48</v>
      </c>
      <c r="CT140" s="63">
        <v>8</v>
      </c>
      <c r="CV140">
        <v>3</v>
      </c>
      <c r="CW140">
        <f>COUNTIF($CK$137:$CK$176,"=3")</f>
        <v>3</v>
      </c>
    </row>
    <row r="141" spans="1:101" ht="15.75" thickBot="1" x14ac:dyDescent="0.3">
      <c r="A141" s="64" t="s">
        <v>1159</v>
      </c>
      <c r="B141" s="63">
        <v>5</v>
      </c>
      <c r="C141" s="63"/>
      <c r="D141" s="63" t="s">
        <v>39</v>
      </c>
      <c r="E141" s="63" t="s">
        <v>40</v>
      </c>
      <c r="F141" s="63" t="s">
        <v>33</v>
      </c>
      <c r="G141" s="63" t="s">
        <v>61</v>
      </c>
      <c r="H141" s="63" t="s">
        <v>33</v>
      </c>
      <c r="I141" s="63" t="s">
        <v>38</v>
      </c>
      <c r="J141" s="63" t="s">
        <v>59</v>
      </c>
      <c r="K141" s="63" t="s">
        <v>60</v>
      </c>
      <c r="L141" s="63" t="s">
        <v>40</v>
      </c>
      <c r="M141" s="63" t="s">
        <v>36</v>
      </c>
      <c r="N141" s="63" t="s">
        <v>30</v>
      </c>
      <c r="O141" s="350"/>
      <c r="P141" s="63"/>
      <c r="Q141" s="63"/>
      <c r="R141" s="63"/>
      <c r="S141" s="63"/>
      <c r="T141" s="350"/>
      <c r="U141" s="63"/>
      <c r="V141" s="63"/>
      <c r="W141" s="63"/>
      <c r="X141" s="63"/>
      <c r="Y141" s="640"/>
      <c r="Z141" s="350"/>
      <c r="AA141" s="63"/>
      <c r="AB141" s="63"/>
      <c r="AC141" s="63"/>
      <c r="AD141" s="350"/>
      <c r="AE141" s="136"/>
      <c r="AF141" s="63"/>
      <c r="AG141" s="63"/>
      <c r="AH141" s="63"/>
      <c r="AI141" s="350"/>
      <c r="AJ141" s="63"/>
      <c r="AK141" s="63"/>
      <c r="AL141" s="63"/>
      <c r="AM141" s="63"/>
      <c r="AN141" s="63"/>
      <c r="AO141" s="63"/>
      <c r="AP141" s="350"/>
      <c r="AQ141" s="63"/>
      <c r="AR141" s="63"/>
      <c r="AS141" s="63"/>
      <c r="AT141" s="63"/>
      <c r="AU141" s="63"/>
      <c r="AV141" s="350"/>
      <c r="AW141" s="63"/>
      <c r="AX141" s="63"/>
      <c r="AY141" s="63"/>
      <c r="AZ141" s="63"/>
      <c r="BA141" s="649"/>
      <c r="BB141" s="63"/>
      <c r="BC141" s="63"/>
      <c r="BD141" s="63"/>
      <c r="BE141" s="63"/>
      <c r="BF141" s="350"/>
      <c r="BG141" s="63"/>
      <c r="BH141" s="63"/>
      <c r="BI141" s="63"/>
      <c r="BJ141" s="63"/>
      <c r="BK141" s="350"/>
      <c r="BL141" s="63"/>
      <c r="BM141" s="63"/>
      <c r="BN141" s="63"/>
      <c r="BO141" s="63"/>
      <c r="BP141" s="350"/>
      <c r="BQ141" s="63"/>
      <c r="BR141" s="63"/>
      <c r="BS141" s="63"/>
      <c r="BT141" s="63"/>
      <c r="BU141" s="350"/>
      <c r="BV141" s="63"/>
      <c r="BW141" s="63"/>
      <c r="BX141" s="63"/>
      <c r="BY141" s="63"/>
      <c r="BZ141" s="350"/>
      <c r="CA141" s="63" t="s">
        <v>32</v>
      </c>
      <c r="CB141" s="63" t="s">
        <v>32</v>
      </c>
      <c r="CC141" s="63" t="s">
        <v>31</v>
      </c>
      <c r="CD141" s="350"/>
      <c r="CE141" s="63"/>
      <c r="CF141" s="63"/>
      <c r="CG141" s="63"/>
      <c r="CH141" s="63"/>
      <c r="CI141" s="63" t="s">
        <v>129</v>
      </c>
      <c r="CJ141" s="63">
        <v>5</v>
      </c>
      <c r="CK141" s="382">
        <v>4</v>
      </c>
      <c r="CL141" s="63">
        <v>9</v>
      </c>
      <c r="CM141" s="63">
        <v>0</v>
      </c>
      <c r="CN141" s="63">
        <v>1</v>
      </c>
      <c r="CO141" s="63">
        <v>9</v>
      </c>
      <c r="CP141" s="63"/>
      <c r="CQ141" s="63">
        <v>1</v>
      </c>
      <c r="CR141" s="63"/>
      <c r="CS141" s="63" t="s">
        <v>61</v>
      </c>
      <c r="CT141" s="63">
        <v>30</v>
      </c>
      <c r="CV141">
        <v>4</v>
      </c>
      <c r="CW141">
        <f>COUNTIF($CK$137:$CK$176,"=4")</f>
        <v>2</v>
      </c>
    </row>
    <row r="142" spans="1:101" ht="15.75" thickBot="1" x14ac:dyDescent="0.3">
      <c r="A142" s="64" t="s">
        <v>1160</v>
      </c>
      <c r="B142" s="63">
        <v>6</v>
      </c>
      <c r="C142" s="63"/>
      <c r="D142" s="63" t="s">
        <v>61</v>
      </c>
      <c r="E142" s="63" t="s">
        <v>38</v>
      </c>
      <c r="F142" s="63" t="s">
        <v>62</v>
      </c>
      <c r="G142" s="63" t="s">
        <v>48</v>
      </c>
      <c r="H142" s="63" t="s">
        <v>59</v>
      </c>
      <c r="I142" s="63" t="s">
        <v>67</v>
      </c>
      <c r="J142" s="63" t="s">
        <v>59</v>
      </c>
      <c r="K142" s="63" t="s">
        <v>48</v>
      </c>
      <c r="L142" s="63" t="s">
        <v>67</v>
      </c>
      <c r="M142" s="63" t="s">
        <v>62</v>
      </c>
      <c r="N142" s="63" t="s">
        <v>48</v>
      </c>
      <c r="O142" s="350"/>
      <c r="P142" s="63"/>
      <c r="Q142" s="63"/>
      <c r="R142" s="63"/>
      <c r="S142" s="63"/>
      <c r="T142" s="350"/>
      <c r="U142" s="63"/>
      <c r="V142" s="63"/>
      <c r="W142" s="63"/>
      <c r="X142" s="63"/>
      <c r="Y142" s="640"/>
      <c r="Z142" s="350"/>
      <c r="AA142" s="63"/>
      <c r="AB142" s="63"/>
      <c r="AC142" s="63"/>
      <c r="AD142" s="350"/>
      <c r="AE142" s="136"/>
      <c r="AF142" s="63"/>
      <c r="AG142" s="63"/>
      <c r="AH142" s="63"/>
      <c r="AI142" s="350"/>
      <c r="AJ142" s="63"/>
      <c r="AK142" s="63"/>
      <c r="AL142" s="63"/>
      <c r="AM142" s="63"/>
      <c r="AN142" s="63"/>
      <c r="AO142" s="63"/>
      <c r="AP142" s="350"/>
      <c r="AQ142" s="63" t="s">
        <v>33</v>
      </c>
      <c r="AR142" s="63" t="s">
        <v>39</v>
      </c>
      <c r="AS142" s="63" t="s">
        <v>36</v>
      </c>
      <c r="AT142" s="63"/>
      <c r="AU142" s="63" t="s">
        <v>60</v>
      </c>
      <c r="AV142" s="350"/>
      <c r="AW142" s="63"/>
      <c r="AX142" s="63"/>
      <c r="AY142" s="63"/>
      <c r="AZ142" s="63"/>
      <c r="BA142" s="649"/>
      <c r="BB142" s="63"/>
      <c r="BC142" s="63"/>
      <c r="BD142" s="63"/>
      <c r="BE142" s="63"/>
      <c r="BF142" s="350"/>
      <c r="BG142" s="63"/>
      <c r="BH142" s="63"/>
      <c r="BI142" s="63"/>
      <c r="BJ142" s="63"/>
      <c r="BK142" s="350"/>
      <c r="BL142" s="63"/>
      <c r="BM142" s="63"/>
      <c r="BN142" s="63"/>
      <c r="BO142" s="63"/>
      <c r="BP142" s="350"/>
      <c r="BQ142" s="63"/>
      <c r="BR142" s="63"/>
      <c r="BS142" s="63"/>
      <c r="BT142" s="63"/>
      <c r="BU142" s="350"/>
      <c r="BV142" s="63"/>
      <c r="BW142" s="63"/>
      <c r="BX142" s="63"/>
      <c r="BY142" s="63"/>
      <c r="BZ142" s="350"/>
      <c r="CA142" s="63"/>
      <c r="CB142" s="63"/>
      <c r="CC142" s="63"/>
      <c r="CD142" s="350"/>
      <c r="CE142" s="63"/>
      <c r="CF142" s="63"/>
      <c r="CG142" s="63"/>
      <c r="CH142" s="63"/>
      <c r="CI142" s="63" t="s">
        <v>130</v>
      </c>
      <c r="CJ142" s="63">
        <v>6</v>
      </c>
      <c r="CK142" s="382">
        <v>0</v>
      </c>
      <c r="CL142" s="63">
        <v>6</v>
      </c>
      <c r="CM142" s="63">
        <v>5</v>
      </c>
      <c r="CN142" s="63">
        <v>4</v>
      </c>
      <c r="CO142" s="63"/>
      <c r="CP142" s="63"/>
      <c r="CQ142" s="63"/>
      <c r="CR142" s="63"/>
      <c r="CS142" s="63" t="s">
        <v>48</v>
      </c>
      <c r="CT142" s="63">
        <v>10</v>
      </c>
      <c r="CV142">
        <v>5</v>
      </c>
      <c r="CW142">
        <f>COUNTIF($CK$137:$CK$176,"=5")</f>
        <v>2</v>
      </c>
    </row>
    <row r="143" spans="1:101" ht="15.75" thickBot="1" x14ac:dyDescent="0.3">
      <c r="A143" s="64" t="s">
        <v>1161</v>
      </c>
      <c r="B143" s="63">
        <v>7</v>
      </c>
      <c r="C143" s="63"/>
      <c r="D143" s="63" t="s">
        <v>61</v>
      </c>
      <c r="E143" s="63" t="s">
        <v>33</v>
      </c>
      <c r="F143" s="63" t="s">
        <v>48</v>
      </c>
      <c r="G143" s="63" t="s">
        <v>48</v>
      </c>
      <c r="H143" s="63" t="s">
        <v>58</v>
      </c>
      <c r="I143" s="63" t="s">
        <v>65</v>
      </c>
      <c r="J143" s="63" t="s">
        <v>32</v>
      </c>
      <c r="K143" s="63" t="s">
        <v>61</v>
      </c>
      <c r="L143" s="63" t="s">
        <v>39</v>
      </c>
      <c r="M143" s="63" t="s">
        <v>33</v>
      </c>
      <c r="N143" s="63" t="s">
        <v>61</v>
      </c>
      <c r="O143" s="350"/>
      <c r="P143" s="63"/>
      <c r="Q143" s="63"/>
      <c r="R143" s="63"/>
      <c r="S143" s="63"/>
      <c r="T143" s="350"/>
      <c r="U143" s="63"/>
      <c r="V143" s="63"/>
      <c r="W143" s="63"/>
      <c r="X143" s="63"/>
      <c r="Y143" s="640"/>
      <c r="Z143" s="350"/>
      <c r="AA143" s="63"/>
      <c r="AB143" s="63"/>
      <c r="AC143" s="63"/>
      <c r="AD143" s="350"/>
      <c r="AE143" s="136"/>
      <c r="AF143" s="63"/>
      <c r="AG143" s="63"/>
      <c r="AH143" s="63"/>
      <c r="AI143" s="350"/>
      <c r="AJ143" s="63"/>
      <c r="AK143" s="63"/>
      <c r="AL143" s="63"/>
      <c r="AM143" s="63"/>
      <c r="AN143" s="63"/>
      <c r="AO143" s="63"/>
      <c r="AP143" s="350"/>
      <c r="AQ143" s="63" t="s">
        <v>36</v>
      </c>
      <c r="AR143" s="63" t="s">
        <v>45</v>
      </c>
      <c r="AS143" s="63" t="s">
        <v>36</v>
      </c>
      <c r="AT143" s="63"/>
      <c r="AU143" s="63" t="s">
        <v>60</v>
      </c>
      <c r="AV143" s="350"/>
      <c r="AW143" s="63"/>
      <c r="AX143" s="63"/>
      <c r="AY143" s="63"/>
      <c r="AZ143" s="63"/>
      <c r="BA143" s="649"/>
      <c r="BB143" s="63"/>
      <c r="BC143" s="63"/>
      <c r="BD143" s="63"/>
      <c r="BE143" s="63"/>
      <c r="BF143" s="350"/>
      <c r="BG143" s="63"/>
      <c r="BH143" s="63"/>
      <c r="BI143" s="63"/>
      <c r="BJ143" s="63"/>
      <c r="BK143" s="350"/>
      <c r="BL143" s="63"/>
      <c r="BM143" s="63"/>
      <c r="BN143" s="63"/>
      <c r="BO143" s="63"/>
      <c r="BP143" s="350"/>
      <c r="BQ143" s="63"/>
      <c r="BR143" s="63"/>
      <c r="BS143" s="63"/>
      <c r="BT143" s="63"/>
      <c r="BU143" s="350"/>
      <c r="BV143" s="63"/>
      <c r="BW143" s="63"/>
      <c r="BX143" s="63"/>
      <c r="BY143" s="63"/>
      <c r="BZ143" s="350"/>
      <c r="CA143" s="63"/>
      <c r="CB143" s="63"/>
      <c r="CC143" s="63"/>
      <c r="CD143" s="350"/>
      <c r="CE143" s="63"/>
      <c r="CF143" s="63"/>
      <c r="CG143" s="63"/>
      <c r="CH143" s="63"/>
      <c r="CI143" s="63" t="s">
        <v>130</v>
      </c>
      <c r="CJ143" s="63">
        <v>7</v>
      </c>
      <c r="CK143" s="382">
        <v>0</v>
      </c>
      <c r="CL143" s="63">
        <v>11</v>
      </c>
      <c r="CM143" s="63">
        <v>4</v>
      </c>
      <c r="CN143" s="63">
        <v>0</v>
      </c>
      <c r="CO143" s="63">
        <v>12</v>
      </c>
      <c r="CP143" s="63"/>
      <c r="CQ143" s="63"/>
      <c r="CR143" s="63"/>
      <c r="CS143" s="63" t="s">
        <v>32</v>
      </c>
      <c r="CT143" s="63">
        <v>22</v>
      </c>
      <c r="CV143">
        <v>6</v>
      </c>
      <c r="CW143">
        <f>COUNTIF($CK$137:$CK$176,"=6")</f>
        <v>0</v>
      </c>
    </row>
    <row r="144" spans="1:101" ht="15.75" thickBot="1" x14ac:dyDescent="0.3">
      <c r="A144" s="64" t="s">
        <v>1162</v>
      </c>
      <c r="B144" s="63">
        <v>8</v>
      </c>
      <c r="C144" s="63"/>
      <c r="D144" s="63" t="s">
        <v>45</v>
      </c>
      <c r="E144" s="63" t="s">
        <v>45</v>
      </c>
      <c r="F144" s="63" t="s">
        <v>28</v>
      </c>
      <c r="G144" s="63" t="s">
        <v>33</v>
      </c>
      <c r="H144" s="63" t="s">
        <v>38</v>
      </c>
      <c r="I144" s="63" t="s">
        <v>48</v>
      </c>
      <c r="J144" s="63" t="s">
        <v>32</v>
      </c>
      <c r="K144" s="63" t="s">
        <v>30</v>
      </c>
      <c r="L144" s="63" t="s">
        <v>61</v>
      </c>
      <c r="M144" s="63" t="s">
        <v>45</v>
      </c>
      <c r="N144" s="63" t="s">
        <v>68</v>
      </c>
      <c r="O144" s="350"/>
      <c r="P144" s="63"/>
      <c r="Q144" s="63"/>
      <c r="R144" s="63"/>
      <c r="S144" s="63"/>
      <c r="T144" s="350"/>
      <c r="U144" s="63"/>
      <c r="V144" s="63"/>
      <c r="W144" s="63"/>
      <c r="X144" s="63"/>
      <c r="Y144" s="640"/>
      <c r="Z144" s="350"/>
      <c r="AA144" s="63"/>
      <c r="AB144" s="63"/>
      <c r="AC144" s="63"/>
      <c r="AD144" s="350"/>
      <c r="AE144" s="136"/>
      <c r="AF144" s="63"/>
      <c r="AG144" s="63"/>
      <c r="AH144" s="63"/>
      <c r="AI144" s="350"/>
      <c r="AJ144" s="63"/>
      <c r="AK144" s="63"/>
      <c r="AL144" s="63"/>
      <c r="AM144" s="63"/>
      <c r="AN144" s="63"/>
      <c r="AO144" s="63"/>
      <c r="AP144" s="350"/>
      <c r="AQ144" s="63"/>
      <c r="AR144" s="63"/>
      <c r="AS144" s="63"/>
      <c r="AT144" s="63"/>
      <c r="AU144" s="63"/>
      <c r="AV144" s="350"/>
      <c r="AW144" s="63"/>
      <c r="AX144" s="63"/>
      <c r="AY144" s="63"/>
      <c r="AZ144" s="63"/>
      <c r="BA144" s="649"/>
      <c r="BB144" s="63"/>
      <c r="BC144" s="63"/>
      <c r="BD144" s="63"/>
      <c r="BE144" s="63"/>
      <c r="BF144" s="350"/>
      <c r="BG144" s="63"/>
      <c r="BH144" s="63"/>
      <c r="BI144" s="63"/>
      <c r="BJ144" s="63"/>
      <c r="BK144" s="350"/>
      <c r="BL144" s="63"/>
      <c r="BM144" s="63"/>
      <c r="BN144" s="63"/>
      <c r="BO144" s="63"/>
      <c r="BP144" s="350"/>
      <c r="BQ144" s="63"/>
      <c r="BR144" s="63"/>
      <c r="BS144" s="63"/>
      <c r="BT144" s="63"/>
      <c r="BU144" s="350"/>
      <c r="BV144" s="63"/>
      <c r="BW144" s="63"/>
      <c r="BX144" s="63"/>
      <c r="BY144" s="63"/>
      <c r="BZ144" s="350"/>
      <c r="CA144" s="63" t="s">
        <v>65</v>
      </c>
      <c r="CB144" s="63" t="s">
        <v>45</v>
      </c>
      <c r="CC144" s="63" t="s">
        <v>32</v>
      </c>
      <c r="CD144" s="350"/>
      <c r="CE144" s="63"/>
      <c r="CF144" s="63"/>
      <c r="CG144" s="63"/>
      <c r="CH144" s="63"/>
      <c r="CI144" s="63" t="s">
        <v>129</v>
      </c>
      <c r="CJ144" s="63">
        <v>8</v>
      </c>
      <c r="CK144" s="382">
        <v>3</v>
      </c>
      <c r="CL144" s="63">
        <v>9</v>
      </c>
      <c r="CM144" s="63">
        <v>2</v>
      </c>
      <c r="CN144" s="63">
        <v>0</v>
      </c>
      <c r="CO144" s="63">
        <v>14</v>
      </c>
      <c r="CP144" s="63"/>
      <c r="CQ144" s="63"/>
      <c r="CR144" s="63"/>
      <c r="CS144" s="63" t="s">
        <v>49</v>
      </c>
      <c r="CT144" s="63">
        <v>33</v>
      </c>
      <c r="CV144">
        <v>7</v>
      </c>
      <c r="CW144">
        <f>COUNTIF($CK$137:$CK$176,"=7")</f>
        <v>0</v>
      </c>
    </row>
    <row r="145" spans="1:101" ht="15.75" thickBot="1" x14ac:dyDescent="0.3">
      <c r="A145" s="64" t="s">
        <v>1163</v>
      </c>
      <c r="B145" s="63">
        <v>9</v>
      </c>
      <c r="C145" s="63"/>
      <c r="D145" s="63" t="s">
        <v>36</v>
      </c>
      <c r="E145" s="63" t="s">
        <v>31</v>
      </c>
      <c r="F145" s="63" t="s">
        <v>35</v>
      </c>
      <c r="G145" s="63" t="s">
        <v>33</v>
      </c>
      <c r="H145" s="63" t="s">
        <v>33</v>
      </c>
      <c r="I145" s="63" t="s">
        <v>33</v>
      </c>
      <c r="J145" s="63" t="s">
        <v>65</v>
      </c>
      <c r="K145" s="63" t="s">
        <v>45</v>
      </c>
      <c r="L145" s="63" t="s">
        <v>35</v>
      </c>
      <c r="M145" s="63" t="s">
        <v>28</v>
      </c>
      <c r="N145" s="63" t="s">
        <v>69</v>
      </c>
      <c r="O145" s="350"/>
      <c r="P145" s="63"/>
      <c r="Q145" s="63"/>
      <c r="R145" s="63"/>
      <c r="S145" s="63"/>
      <c r="T145" s="350"/>
      <c r="U145" s="63"/>
      <c r="V145" s="63"/>
      <c r="W145" s="63"/>
      <c r="X145" s="63"/>
      <c r="Y145" s="640"/>
      <c r="Z145" s="350"/>
      <c r="AA145" s="63"/>
      <c r="AB145" s="63"/>
      <c r="AC145" s="63"/>
      <c r="AD145" s="350"/>
      <c r="AE145" s="136"/>
      <c r="AF145" s="63"/>
      <c r="AG145" s="63"/>
      <c r="AH145" s="63"/>
      <c r="AI145" s="350"/>
      <c r="AJ145" s="63"/>
      <c r="AK145" s="63"/>
      <c r="AL145" s="63"/>
      <c r="AM145" s="63"/>
      <c r="AN145" s="63"/>
      <c r="AO145" s="63"/>
      <c r="AP145" s="350"/>
      <c r="AQ145" s="63"/>
      <c r="AR145" s="63"/>
      <c r="AS145" s="63"/>
      <c r="AT145" s="63"/>
      <c r="AU145" s="63"/>
      <c r="AV145" s="350"/>
      <c r="AW145" s="63"/>
      <c r="AX145" s="63"/>
      <c r="AY145" s="63"/>
      <c r="AZ145" s="63"/>
      <c r="BA145" s="649"/>
      <c r="BB145" s="63"/>
      <c r="BC145" s="63"/>
      <c r="BD145" s="63"/>
      <c r="BE145" s="63"/>
      <c r="BF145" s="350"/>
      <c r="BG145" s="63"/>
      <c r="BH145" s="63"/>
      <c r="BI145" s="63"/>
      <c r="BJ145" s="63"/>
      <c r="BK145" s="350"/>
      <c r="BL145" s="63"/>
      <c r="BM145" s="63"/>
      <c r="BN145" s="63"/>
      <c r="BO145" s="63"/>
      <c r="BP145" s="350"/>
      <c r="BQ145" s="63"/>
      <c r="BR145" s="63"/>
      <c r="BS145" s="63"/>
      <c r="BT145" s="63"/>
      <c r="BU145" s="350"/>
      <c r="BV145" s="63"/>
      <c r="BW145" s="63"/>
      <c r="BX145" s="63"/>
      <c r="BY145" s="63"/>
      <c r="BZ145" s="350"/>
      <c r="CA145" s="63" t="s">
        <v>45</v>
      </c>
      <c r="CB145" s="63" t="s">
        <v>45</v>
      </c>
      <c r="CC145" s="63" t="s">
        <v>45</v>
      </c>
      <c r="CD145" s="350"/>
      <c r="CE145" s="63"/>
      <c r="CF145" s="63"/>
      <c r="CG145" s="63"/>
      <c r="CH145" s="63"/>
      <c r="CI145" s="63" t="s">
        <v>129</v>
      </c>
      <c r="CJ145" s="63">
        <v>9</v>
      </c>
      <c r="CK145" s="382">
        <v>3</v>
      </c>
      <c r="CL145" s="63">
        <v>10</v>
      </c>
      <c r="CM145" s="63">
        <v>1</v>
      </c>
      <c r="CN145" s="63">
        <v>0</v>
      </c>
      <c r="CO145" s="63">
        <v>7</v>
      </c>
      <c r="CP145" s="63"/>
      <c r="CQ145" s="63">
        <v>1</v>
      </c>
      <c r="CR145" s="63"/>
      <c r="CS145" s="63" t="s">
        <v>35</v>
      </c>
      <c r="CT145" s="63">
        <v>35</v>
      </c>
      <c r="CV145">
        <v>8</v>
      </c>
      <c r="CW145">
        <f>COUNTIF($CK$137:$CK$176,"=8")</f>
        <v>0</v>
      </c>
    </row>
    <row r="146" spans="1:101" ht="15.75" thickBot="1" x14ac:dyDescent="0.3">
      <c r="A146" s="64" t="s">
        <v>1164</v>
      </c>
      <c r="B146" s="63">
        <v>10</v>
      </c>
      <c r="C146" s="63"/>
      <c r="D146" s="63" t="s">
        <v>60</v>
      </c>
      <c r="E146" s="63" t="s">
        <v>35</v>
      </c>
      <c r="F146" s="63" t="s">
        <v>49</v>
      </c>
      <c r="G146" s="63" t="s">
        <v>33</v>
      </c>
      <c r="H146" s="63" t="s">
        <v>62</v>
      </c>
      <c r="I146" s="63" t="s">
        <v>65</v>
      </c>
      <c r="J146" s="63" t="s">
        <v>58</v>
      </c>
      <c r="K146" s="63" t="s">
        <v>38</v>
      </c>
      <c r="L146" s="63" t="s">
        <v>33</v>
      </c>
      <c r="M146" s="63" t="s">
        <v>45</v>
      </c>
      <c r="N146" s="63" t="s">
        <v>72</v>
      </c>
      <c r="O146" s="350"/>
      <c r="P146" s="63"/>
      <c r="Q146" s="63"/>
      <c r="R146" s="63"/>
      <c r="S146" s="63"/>
      <c r="T146" s="350"/>
      <c r="U146" s="63"/>
      <c r="V146" s="63"/>
      <c r="W146" s="63"/>
      <c r="X146" s="63"/>
      <c r="Y146" s="640"/>
      <c r="Z146" s="350"/>
      <c r="AA146" s="63"/>
      <c r="AB146" s="63"/>
      <c r="AC146" s="63"/>
      <c r="AD146" s="350"/>
      <c r="AE146" s="136"/>
      <c r="AF146" s="63"/>
      <c r="AG146" s="63"/>
      <c r="AH146" s="63"/>
      <c r="AI146" s="350"/>
      <c r="AJ146" s="63"/>
      <c r="AK146" s="63"/>
      <c r="AL146" s="63"/>
      <c r="AM146" s="63"/>
      <c r="AN146" s="63"/>
      <c r="AO146" s="63"/>
      <c r="AP146" s="350"/>
      <c r="AQ146" s="63"/>
      <c r="AR146" s="63"/>
      <c r="AS146" s="63"/>
      <c r="AT146" s="63"/>
      <c r="AU146" s="63"/>
      <c r="AV146" s="350"/>
      <c r="AW146" s="63"/>
      <c r="AX146" s="63"/>
      <c r="AY146" s="63"/>
      <c r="AZ146" s="63"/>
      <c r="BA146" s="649"/>
      <c r="BB146" s="63"/>
      <c r="BC146" s="63"/>
      <c r="BD146" s="63"/>
      <c r="BE146" s="63"/>
      <c r="BF146" s="350"/>
      <c r="BG146" s="63"/>
      <c r="BH146" s="63"/>
      <c r="BI146" s="63"/>
      <c r="BJ146" s="63"/>
      <c r="BK146" s="350"/>
      <c r="BL146" s="63"/>
      <c r="BM146" s="63"/>
      <c r="BN146" s="63"/>
      <c r="BO146" s="63"/>
      <c r="BP146" s="350"/>
      <c r="BQ146" s="63"/>
      <c r="BR146" s="63"/>
      <c r="BS146" s="63"/>
      <c r="BT146" s="63"/>
      <c r="BU146" s="350"/>
      <c r="BV146" s="63"/>
      <c r="BW146" s="63"/>
      <c r="BX146" s="63"/>
      <c r="BY146" s="63"/>
      <c r="BZ146" s="350"/>
      <c r="CA146" s="63" t="s">
        <v>65</v>
      </c>
      <c r="CB146" s="63" t="s">
        <v>65</v>
      </c>
      <c r="CC146" s="63" t="s">
        <v>73</v>
      </c>
      <c r="CD146" s="350"/>
      <c r="CE146" s="63"/>
      <c r="CF146" s="63"/>
      <c r="CG146" s="63"/>
      <c r="CH146" s="63"/>
      <c r="CI146" s="63" t="s">
        <v>128</v>
      </c>
      <c r="CJ146" s="63">
        <v>10</v>
      </c>
      <c r="CK146" s="382">
        <v>2</v>
      </c>
      <c r="CL146" s="63">
        <v>7</v>
      </c>
      <c r="CM146" s="63">
        <v>5</v>
      </c>
      <c r="CN146" s="63">
        <v>0</v>
      </c>
      <c r="CO146" s="63">
        <v>2</v>
      </c>
      <c r="CP146" s="63"/>
      <c r="CQ146" s="63"/>
      <c r="CR146" s="63"/>
      <c r="CS146" s="63" t="s">
        <v>60</v>
      </c>
      <c r="CT146" s="63">
        <v>27</v>
      </c>
      <c r="CV146">
        <v>9</v>
      </c>
      <c r="CW146">
        <f>COUNTIF($CK$137:$CK$176,"=9")</f>
        <v>0</v>
      </c>
    </row>
    <row r="147" spans="1:101" ht="15.75" thickBot="1" x14ac:dyDescent="0.3">
      <c r="A147" s="64" t="s">
        <v>1165</v>
      </c>
      <c r="B147" s="63">
        <v>11</v>
      </c>
      <c r="C147" s="63"/>
      <c r="D147" s="63" t="s">
        <v>45</v>
      </c>
      <c r="E147" s="63" t="s">
        <v>33</v>
      </c>
      <c r="F147" s="63" t="s">
        <v>60</v>
      </c>
      <c r="G147" s="63" t="s">
        <v>33</v>
      </c>
      <c r="H147" s="63" t="s">
        <v>62</v>
      </c>
      <c r="I147" s="63" t="s">
        <v>62</v>
      </c>
      <c r="J147" s="63" t="s">
        <v>58</v>
      </c>
      <c r="K147" s="63" t="s">
        <v>61</v>
      </c>
      <c r="L147" s="63" t="s">
        <v>65</v>
      </c>
      <c r="M147" s="63" t="s">
        <v>35</v>
      </c>
      <c r="N147" s="63" t="s">
        <v>49</v>
      </c>
      <c r="O147" s="350"/>
      <c r="P147" s="63"/>
      <c r="Q147" s="63"/>
      <c r="R147" s="63"/>
      <c r="S147" s="63"/>
      <c r="T147" s="350"/>
      <c r="U147" s="63"/>
      <c r="V147" s="63"/>
      <c r="W147" s="63"/>
      <c r="X147" s="63"/>
      <c r="Y147" s="640"/>
      <c r="Z147" s="350"/>
      <c r="AA147" s="63"/>
      <c r="AB147" s="63"/>
      <c r="AC147" s="63"/>
      <c r="AD147" s="350"/>
      <c r="AE147" s="136"/>
      <c r="AF147" s="63"/>
      <c r="AG147" s="63"/>
      <c r="AH147" s="63"/>
      <c r="AI147" s="350"/>
      <c r="AJ147" s="63"/>
      <c r="AK147" s="63"/>
      <c r="AL147" s="63"/>
      <c r="AM147" s="63"/>
      <c r="AN147" s="63"/>
      <c r="AO147" s="63"/>
      <c r="AP147" s="350"/>
      <c r="AQ147" s="63"/>
      <c r="AR147" s="63"/>
      <c r="AS147" s="63"/>
      <c r="AT147" s="63"/>
      <c r="AU147" s="63"/>
      <c r="AV147" s="350"/>
      <c r="AW147" s="63"/>
      <c r="AX147" s="63"/>
      <c r="AY147" s="63"/>
      <c r="AZ147" s="63"/>
      <c r="BA147" s="649"/>
      <c r="BB147" s="63"/>
      <c r="BC147" s="63"/>
      <c r="BD147" s="63"/>
      <c r="BE147" s="63"/>
      <c r="BF147" s="350"/>
      <c r="BG147" s="63"/>
      <c r="BH147" s="63"/>
      <c r="BI147" s="63"/>
      <c r="BJ147" s="63"/>
      <c r="BK147" s="350"/>
      <c r="BL147" s="63"/>
      <c r="BM147" s="63"/>
      <c r="BN147" s="63"/>
      <c r="BO147" s="63"/>
      <c r="BP147" s="350"/>
      <c r="BQ147" s="63"/>
      <c r="BR147" s="63"/>
      <c r="BS147" s="63"/>
      <c r="BT147" s="63"/>
      <c r="BU147" s="350"/>
      <c r="BV147" s="63"/>
      <c r="BW147" s="63"/>
      <c r="BX147" s="63"/>
      <c r="BY147" s="63"/>
      <c r="BZ147" s="350"/>
      <c r="CA147" s="63" t="s">
        <v>67</v>
      </c>
      <c r="CB147" s="63" t="s">
        <v>67</v>
      </c>
      <c r="CC147" s="63" t="s">
        <v>60</v>
      </c>
      <c r="CD147" s="350"/>
      <c r="CE147" s="63"/>
      <c r="CF147" s="63"/>
      <c r="CG147" s="63"/>
      <c r="CH147" s="63"/>
      <c r="CI147" s="63" t="s">
        <v>130</v>
      </c>
      <c r="CJ147" s="63">
        <v>11</v>
      </c>
      <c r="CK147" s="382">
        <v>0</v>
      </c>
      <c r="CL147" s="63">
        <v>8</v>
      </c>
      <c r="CM147" s="63">
        <v>4</v>
      </c>
      <c r="CN147" s="63">
        <v>2</v>
      </c>
      <c r="CO147" s="63">
        <v>3</v>
      </c>
      <c r="CP147" s="63"/>
      <c r="CQ147" s="63"/>
      <c r="CR147" s="63"/>
      <c r="CS147" s="63" t="s">
        <v>38</v>
      </c>
      <c r="CT147" s="63">
        <v>13</v>
      </c>
      <c r="CV147">
        <v>10</v>
      </c>
      <c r="CW147">
        <f>COUNTIF($CK$137:$CK$176,"=10")</f>
        <v>0</v>
      </c>
    </row>
    <row r="148" spans="1:101" ht="15.75" thickBot="1" x14ac:dyDescent="0.3">
      <c r="A148" s="64" t="s">
        <v>1166</v>
      </c>
      <c r="B148" s="63">
        <v>12</v>
      </c>
      <c r="C148" s="63"/>
      <c r="D148" s="63" t="s">
        <v>69</v>
      </c>
      <c r="E148" s="63" t="s">
        <v>61</v>
      </c>
      <c r="F148" s="63" t="s">
        <v>38</v>
      </c>
      <c r="G148" s="63" t="s">
        <v>32</v>
      </c>
      <c r="H148" s="63" t="s">
        <v>63</v>
      </c>
      <c r="I148" s="63" t="s">
        <v>59</v>
      </c>
      <c r="J148" s="63" t="s">
        <v>58</v>
      </c>
      <c r="K148" s="63" t="s">
        <v>35</v>
      </c>
      <c r="L148" s="63" t="s">
        <v>65</v>
      </c>
      <c r="M148" s="63" t="s">
        <v>33</v>
      </c>
      <c r="N148" s="63" t="s">
        <v>30</v>
      </c>
      <c r="O148" s="350"/>
      <c r="P148" s="63"/>
      <c r="Q148" s="63"/>
      <c r="R148" s="63"/>
      <c r="S148" s="63"/>
      <c r="T148" s="350"/>
      <c r="U148" s="63"/>
      <c r="V148" s="63"/>
      <c r="W148" s="63"/>
      <c r="X148" s="63"/>
      <c r="Y148" s="640"/>
      <c r="Z148" s="350"/>
      <c r="AA148" s="63"/>
      <c r="AB148" s="63"/>
      <c r="AC148" s="63"/>
      <c r="AD148" s="350"/>
      <c r="AE148" s="136"/>
      <c r="AF148" s="63"/>
      <c r="AG148" s="63"/>
      <c r="AH148" s="63"/>
      <c r="AI148" s="350"/>
      <c r="AJ148" s="63"/>
      <c r="AK148" s="63"/>
      <c r="AL148" s="63"/>
      <c r="AM148" s="63"/>
      <c r="AN148" s="63"/>
      <c r="AO148" s="63"/>
      <c r="AP148" s="350"/>
      <c r="AQ148" s="63" t="s">
        <v>63</v>
      </c>
      <c r="AR148" s="63" t="s">
        <v>60</v>
      </c>
      <c r="AS148" s="63" t="s">
        <v>45</v>
      </c>
      <c r="AT148" s="63"/>
      <c r="AU148" s="63" t="s">
        <v>38</v>
      </c>
      <c r="AV148" s="350"/>
      <c r="AW148" s="63"/>
      <c r="AX148" s="63"/>
      <c r="AY148" s="63"/>
      <c r="AZ148" s="63"/>
      <c r="BA148" s="649"/>
      <c r="BB148" s="63"/>
      <c r="BC148" s="63"/>
      <c r="BD148" s="63"/>
      <c r="BE148" s="63"/>
      <c r="BF148" s="350"/>
      <c r="BG148" s="63"/>
      <c r="BH148" s="63"/>
      <c r="BI148" s="63"/>
      <c r="BJ148" s="63"/>
      <c r="BK148" s="350"/>
      <c r="BL148" s="63"/>
      <c r="BM148" s="63"/>
      <c r="BN148" s="63"/>
      <c r="BO148" s="63"/>
      <c r="BP148" s="350"/>
      <c r="BQ148" s="63"/>
      <c r="BR148" s="63"/>
      <c r="BS148" s="63"/>
      <c r="BT148" s="63"/>
      <c r="BU148" s="350"/>
      <c r="BV148" s="63"/>
      <c r="BW148" s="63"/>
      <c r="BX148" s="63"/>
      <c r="BY148" s="63"/>
      <c r="BZ148" s="350"/>
      <c r="CA148" s="63"/>
      <c r="CB148" s="63"/>
      <c r="CC148" s="63"/>
      <c r="CD148" s="350"/>
      <c r="CE148" s="63"/>
      <c r="CF148" s="63"/>
      <c r="CG148" s="63"/>
      <c r="CH148" s="63"/>
      <c r="CI148" s="63" t="s">
        <v>130</v>
      </c>
      <c r="CJ148" s="63">
        <v>12</v>
      </c>
      <c r="CK148" s="382">
        <v>2</v>
      </c>
      <c r="CL148" s="63">
        <v>8</v>
      </c>
      <c r="CM148" s="63">
        <v>4</v>
      </c>
      <c r="CN148" s="63">
        <v>1</v>
      </c>
      <c r="CO148" s="63">
        <v>4</v>
      </c>
      <c r="CP148" s="63"/>
      <c r="CQ148" s="63"/>
      <c r="CR148" s="63"/>
      <c r="CS148" s="63" t="s">
        <v>32</v>
      </c>
      <c r="CT148" s="63">
        <v>24</v>
      </c>
      <c r="CV148">
        <v>11</v>
      </c>
      <c r="CW148">
        <f>COUNTIF($CK$137:$CK$176,"=11")</f>
        <v>0</v>
      </c>
    </row>
    <row r="149" spans="1:101" ht="15.75" thickBot="1" x14ac:dyDescent="0.3">
      <c r="A149" s="64" t="s">
        <v>1167</v>
      </c>
      <c r="B149" s="63">
        <v>13</v>
      </c>
      <c r="C149" s="63"/>
      <c r="D149" s="63" t="s">
        <v>45</v>
      </c>
      <c r="E149" s="63" t="s">
        <v>45</v>
      </c>
      <c r="F149" s="63" t="s">
        <v>61</v>
      </c>
      <c r="G149" s="63" t="s">
        <v>38</v>
      </c>
      <c r="H149" s="63" t="s">
        <v>58</v>
      </c>
      <c r="I149" s="63" t="s">
        <v>39</v>
      </c>
      <c r="J149" s="63" t="s">
        <v>32</v>
      </c>
      <c r="K149" s="63" t="s">
        <v>35</v>
      </c>
      <c r="L149" s="63" t="s">
        <v>45</v>
      </c>
      <c r="M149" s="63" t="s">
        <v>36</v>
      </c>
      <c r="N149" s="63" t="s">
        <v>60</v>
      </c>
      <c r="O149" s="350"/>
      <c r="P149" s="63"/>
      <c r="Q149" s="63"/>
      <c r="R149" s="63"/>
      <c r="S149" s="63"/>
      <c r="T149" s="350"/>
      <c r="U149" s="63"/>
      <c r="V149" s="63"/>
      <c r="W149" s="63"/>
      <c r="X149" s="63"/>
      <c r="Y149" s="640"/>
      <c r="Z149" s="350"/>
      <c r="AA149" s="63"/>
      <c r="AB149" s="63"/>
      <c r="AC149" s="63"/>
      <c r="AD149" s="350"/>
      <c r="AE149" s="136"/>
      <c r="AF149" s="63"/>
      <c r="AG149" s="63"/>
      <c r="AH149" s="63"/>
      <c r="AI149" s="350"/>
      <c r="AJ149" s="63"/>
      <c r="AK149" s="63"/>
      <c r="AL149" s="63"/>
      <c r="AM149" s="63"/>
      <c r="AN149" s="63"/>
      <c r="AO149" s="63"/>
      <c r="AP149" s="350"/>
      <c r="AQ149" s="63"/>
      <c r="AR149" s="63"/>
      <c r="AS149" s="63"/>
      <c r="AT149" s="63"/>
      <c r="AU149" s="63"/>
      <c r="AV149" s="350"/>
      <c r="AW149" s="63"/>
      <c r="AX149" s="63"/>
      <c r="AY149" s="63"/>
      <c r="AZ149" s="63"/>
      <c r="BA149" s="649"/>
      <c r="BB149" s="63"/>
      <c r="BC149" s="63"/>
      <c r="BD149" s="63"/>
      <c r="BE149" s="63"/>
      <c r="BF149" s="350"/>
      <c r="BG149" s="63"/>
      <c r="BH149" s="63"/>
      <c r="BI149" s="63"/>
      <c r="BJ149" s="63"/>
      <c r="BK149" s="350"/>
      <c r="BL149" s="63"/>
      <c r="BM149" s="63"/>
      <c r="BN149" s="63"/>
      <c r="BO149" s="63"/>
      <c r="BP149" s="350"/>
      <c r="BQ149" s="63"/>
      <c r="BR149" s="63"/>
      <c r="BS149" s="63"/>
      <c r="BT149" s="63"/>
      <c r="BU149" s="350"/>
      <c r="BV149" s="63"/>
      <c r="BW149" s="63"/>
      <c r="BX149" s="63"/>
      <c r="BY149" s="63"/>
      <c r="BZ149" s="350"/>
      <c r="CA149" s="63" t="s">
        <v>32</v>
      </c>
      <c r="CB149" s="63" t="s">
        <v>32</v>
      </c>
      <c r="CC149" s="63" t="s">
        <v>74</v>
      </c>
      <c r="CD149" s="350"/>
      <c r="CE149" s="63"/>
      <c r="CF149" s="63"/>
      <c r="CG149" s="63"/>
      <c r="CH149" s="63"/>
      <c r="CI149" s="63" t="s">
        <v>129</v>
      </c>
      <c r="CJ149" s="63">
        <v>13</v>
      </c>
      <c r="CK149" s="382">
        <v>1</v>
      </c>
      <c r="CL149" s="63">
        <v>12</v>
      </c>
      <c r="CM149" s="63">
        <v>1</v>
      </c>
      <c r="CN149" s="63">
        <v>0</v>
      </c>
      <c r="CO149" s="63">
        <v>9</v>
      </c>
      <c r="CP149" s="63"/>
      <c r="CQ149" s="63">
        <v>7</v>
      </c>
      <c r="CR149" s="63"/>
      <c r="CS149" s="63" t="s">
        <v>61</v>
      </c>
      <c r="CT149" s="63">
        <v>31</v>
      </c>
      <c r="CV149">
        <v>12</v>
      </c>
      <c r="CW149">
        <f>COUNTIF($CK$137:$CK$176,"=12")</f>
        <v>0</v>
      </c>
    </row>
    <row r="150" spans="1:101" ht="15.75" thickBot="1" x14ac:dyDescent="0.3">
      <c r="A150" s="64" t="s">
        <v>411</v>
      </c>
      <c r="B150" s="63">
        <v>14</v>
      </c>
      <c r="C150" s="63"/>
      <c r="D150" s="63" t="s">
        <v>32</v>
      </c>
      <c r="E150" s="63" t="s">
        <v>28</v>
      </c>
      <c r="F150" s="63" t="s">
        <v>35</v>
      </c>
      <c r="G150" s="63" t="s">
        <v>33</v>
      </c>
      <c r="H150" s="63" t="s">
        <v>33</v>
      </c>
      <c r="I150" s="63" t="s">
        <v>39</v>
      </c>
      <c r="J150" s="63" t="s">
        <v>59</v>
      </c>
      <c r="K150" s="63" t="s">
        <v>61</v>
      </c>
      <c r="L150" s="63" t="s">
        <v>31</v>
      </c>
      <c r="M150" s="63" t="s">
        <v>40</v>
      </c>
      <c r="N150" s="63" t="s">
        <v>74</v>
      </c>
      <c r="O150" s="350"/>
      <c r="P150" s="63"/>
      <c r="Q150" s="63"/>
      <c r="R150" s="63"/>
      <c r="S150" s="63"/>
      <c r="T150" s="350"/>
      <c r="U150" s="63"/>
      <c r="V150" s="63"/>
      <c r="W150" s="63"/>
      <c r="X150" s="63"/>
      <c r="Y150" s="640"/>
      <c r="Z150" s="350"/>
      <c r="AA150" s="63"/>
      <c r="AB150" s="63"/>
      <c r="AC150" s="63"/>
      <c r="AD150" s="350"/>
      <c r="AE150" s="136"/>
      <c r="AF150" s="63"/>
      <c r="AG150" s="63"/>
      <c r="AH150" s="63"/>
      <c r="AI150" s="350"/>
      <c r="AJ150" s="63"/>
      <c r="AK150" s="63"/>
      <c r="AL150" s="63"/>
      <c r="AM150" s="63"/>
      <c r="AN150" s="63"/>
      <c r="AO150" s="63"/>
      <c r="AP150" s="350"/>
      <c r="AQ150" s="63"/>
      <c r="AR150" s="63"/>
      <c r="AS150" s="63"/>
      <c r="AT150" s="63"/>
      <c r="AU150" s="63"/>
      <c r="AV150" s="350"/>
      <c r="AW150" s="63"/>
      <c r="AX150" s="63"/>
      <c r="AY150" s="63"/>
      <c r="AZ150" s="63"/>
      <c r="BA150" s="649"/>
      <c r="BB150" s="63"/>
      <c r="BC150" s="63"/>
      <c r="BD150" s="63"/>
      <c r="BE150" s="63"/>
      <c r="BF150" s="350"/>
      <c r="BG150" s="63"/>
      <c r="BH150" s="63"/>
      <c r="BI150" s="63"/>
      <c r="BJ150" s="63"/>
      <c r="BK150" s="350"/>
      <c r="BL150" s="63"/>
      <c r="BM150" s="63"/>
      <c r="BN150" s="63"/>
      <c r="BO150" s="63"/>
      <c r="BP150" s="350"/>
      <c r="BQ150" s="63"/>
      <c r="BR150" s="63"/>
      <c r="BS150" s="63"/>
      <c r="BT150" s="63"/>
      <c r="BU150" s="350"/>
      <c r="BV150" s="63"/>
      <c r="BW150" s="63"/>
      <c r="BX150" s="63"/>
      <c r="BY150" s="63"/>
      <c r="BZ150" s="350"/>
      <c r="CA150" s="63" t="s">
        <v>32</v>
      </c>
      <c r="CB150" s="63" t="s">
        <v>32</v>
      </c>
      <c r="CC150" s="63" t="s">
        <v>72</v>
      </c>
      <c r="CD150" s="350"/>
      <c r="CE150" s="63"/>
      <c r="CF150" s="63"/>
      <c r="CG150" s="63"/>
      <c r="CH150" s="63"/>
      <c r="CI150" s="63" t="s">
        <v>129</v>
      </c>
      <c r="CJ150" s="63">
        <v>14</v>
      </c>
      <c r="CK150" s="382">
        <v>5</v>
      </c>
      <c r="CL150" s="63">
        <v>8</v>
      </c>
      <c r="CM150" s="63">
        <v>0</v>
      </c>
      <c r="CN150" s="63">
        <v>1</v>
      </c>
      <c r="CO150" s="63">
        <v>9</v>
      </c>
      <c r="CP150" s="63"/>
      <c r="CQ150" s="63">
        <v>1</v>
      </c>
      <c r="CR150" s="63"/>
      <c r="CS150" s="63" t="s">
        <v>49</v>
      </c>
      <c r="CT150" s="63">
        <v>34</v>
      </c>
      <c r="CV150">
        <v>13</v>
      </c>
      <c r="CW150">
        <f>COUNTIF($CK$137:$CK$176,"=13")</f>
        <v>0</v>
      </c>
    </row>
    <row r="151" spans="1:101" ht="15.75" thickBot="1" x14ac:dyDescent="0.3">
      <c r="A151" s="64" t="s">
        <v>373</v>
      </c>
      <c r="B151" s="63">
        <v>15</v>
      </c>
      <c r="C151" s="63"/>
      <c r="D151" s="63" t="s">
        <v>32</v>
      </c>
      <c r="E151" s="63" t="s">
        <v>48</v>
      </c>
      <c r="F151" s="63" t="s">
        <v>65</v>
      </c>
      <c r="G151" s="63" t="s">
        <v>39</v>
      </c>
      <c r="H151" s="63" t="s">
        <v>48</v>
      </c>
      <c r="I151" s="63" t="s">
        <v>65</v>
      </c>
      <c r="J151" s="63" t="s">
        <v>67</v>
      </c>
      <c r="K151" s="63" t="s">
        <v>39</v>
      </c>
      <c r="L151" s="63" t="s">
        <v>67</v>
      </c>
      <c r="M151" s="63" t="s">
        <v>48</v>
      </c>
      <c r="N151" s="63" t="s">
        <v>60</v>
      </c>
      <c r="O151" s="350"/>
      <c r="P151" s="63"/>
      <c r="Q151" s="63"/>
      <c r="R151" s="63"/>
      <c r="S151" s="63"/>
      <c r="T151" s="350"/>
      <c r="U151" s="63"/>
      <c r="V151" s="63"/>
      <c r="W151" s="63"/>
      <c r="X151" s="63"/>
      <c r="Y151" s="640"/>
      <c r="Z151" s="350"/>
      <c r="AA151" s="63"/>
      <c r="AB151" s="63"/>
      <c r="AC151" s="63"/>
      <c r="AD151" s="350"/>
      <c r="AE151" s="136"/>
      <c r="AF151" s="63"/>
      <c r="AG151" s="63"/>
      <c r="AH151" s="63"/>
      <c r="AI151" s="350"/>
      <c r="AJ151" s="63"/>
      <c r="AK151" s="63"/>
      <c r="AL151" s="63"/>
      <c r="AM151" s="63"/>
      <c r="AN151" s="63"/>
      <c r="AO151" s="63"/>
      <c r="AP151" s="350"/>
      <c r="AQ151" s="63"/>
      <c r="AR151" s="63"/>
      <c r="AS151" s="63"/>
      <c r="AT151" s="63"/>
      <c r="AU151" s="63"/>
      <c r="AV151" s="350"/>
      <c r="AW151" s="63"/>
      <c r="AX151" s="63"/>
      <c r="AY151" s="63"/>
      <c r="AZ151" s="63"/>
      <c r="BA151" s="649"/>
      <c r="BB151" s="63"/>
      <c r="BC151" s="63"/>
      <c r="BD151" s="63"/>
      <c r="BE151" s="63"/>
      <c r="BF151" s="350"/>
      <c r="BG151" s="63"/>
      <c r="BH151" s="63"/>
      <c r="BI151" s="63"/>
      <c r="BJ151" s="63"/>
      <c r="BK151" s="350"/>
      <c r="BL151" s="63"/>
      <c r="BM151" s="63"/>
      <c r="BN151" s="63"/>
      <c r="BO151" s="63"/>
      <c r="BP151" s="350"/>
      <c r="BQ151" s="63"/>
      <c r="BR151" s="63"/>
      <c r="BS151" s="63"/>
      <c r="BT151" s="63"/>
      <c r="BU151" s="350"/>
      <c r="BV151" s="63"/>
      <c r="BW151" s="63"/>
      <c r="BX151" s="63"/>
      <c r="BY151" s="63"/>
      <c r="BZ151" s="350"/>
      <c r="CA151" s="63" t="s">
        <v>64</v>
      </c>
      <c r="CB151" s="63" t="s">
        <v>64</v>
      </c>
      <c r="CC151" s="63" t="s">
        <v>46</v>
      </c>
      <c r="CD151" s="350"/>
      <c r="CE151" s="63"/>
      <c r="CF151" s="63"/>
      <c r="CG151" s="63"/>
      <c r="CH151" s="63"/>
      <c r="CI151" s="63" t="s">
        <v>130</v>
      </c>
      <c r="CJ151" s="63">
        <v>15</v>
      </c>
      <c r="CK151" s="382">
        <v>0</v>
      </c>
      <c r="CL151" s="63">
        <v>4</v>
      </c>
      <c r="CM151" s="63">
        <v>5</v>
      </c>
      <c r="CN151" s="63">
        <v>5</v>
      </c>
      <c r="CO151" s="63">
        <v>11</v>
      </c>
      <c r="CP151" s="63"/>
      <c r="CQ151" s="63">
        <v>1</v>
      </c>
      <c r="CR151" s="63"/>
      <c r="CS151" s="63" t="s">
        <v>62</v>
      </c>
      <c r="CT151" s="63">
        <v>4</v>
      </c>
      <c r="CV151">
        <v>14</v>
      </c>
      <c r="CW151">
        <f>COUNTIF($CK$137:$CK$176,"=14")</f>
        <v>0</v>
      </c>
    </row>
    <row r="152" spans="1:101" ht="15.75" thickBot="1" x14ac:dyDescent="0.3">
      <c r="A152" s="64" t="s">
        <v>1168</v>
      </c>
      <c r="B152" s="63">
        <v>16</v>
      </c>
      <c r="C152" s="63"/>
      <c r="D152" s="63" t="s">
        <v>32</v>
      </c>
      <c r="E152" s="63" t="s">
        <v>61</v>
      </c>
      <c r="F152" s="63" t="s">
        <v>48</v>
      </c>
      <c r="G152" s="63" t="s">
        <v>39</v>
      </c>
      <c r="H152" s="63" t="s">
        <v>65</v>
      </c>
      <c r="I152" s="63" t="s">
        <v>58</v>
      </c>
      <c r="J152" s="63" t="s">
        <v>59</v>
      </c>
      <c r="K152" s="63" t="s">
        <v>33</v>
      </c>
      <c r="L152" s="63" t="s">
        <v>58</v>
      </c>
      <c r="M152" s="63" t="s">
        <v>61</v>
      </c>
      <c r="N152" s="63" t="s">
        <v>65</v>
      </c>
      <c r="O152" s="350"/>
      <c r="P152" s="63"/>
      <c r="Q152" s="63"/>
      <c r="R152" s="63"/>
      <c r="S152" s="63"/>
      <c r="T152" s="350"/>
      <c r="U152" s="63"/>
      <c r="V152" s="63"/>
      <c r="W152" s="63"/>
      <c r="X152" s="63"/>
      <c r="Y152" s="640"/>
      <c r="Z152" s="350"/>
      <c r="AA152" s="63"/>
      <c r="AB152" s="63"/>
      <c r="AC152" s="63"/>
      <c r="AD152" s="350"/>
      <c r="AE152" s="136"/>
      <c r="AF152" s="63"/>
      <c r="AG152" s="63"/>
      <c r="AH152" s="63"/>
      <c r="AI152" s="350"/>
      <c r="AJ152" s="63"/>
      <c r="AK152" s="63"/>
      <c r="AL152" s="63"/>
      <c r="AM152" s="63"/>
      <c r="AN152" s="63"/>
      <c r="AO152" s="63"/>
      <c r="AP152" s="350"/>
      <c r="AQ152" s="63" t="s">
        <v>65</v>
      </c>
      <c r="AR152" s="63" t="s">
        <v>63</v>
      </c>
      <c r="AS152" s="63" t="s">
        <v>35</v>
      </c>
      <c r="AT152" s="63"/>
      <c r="AU152" s="63" t="s">
        <v>48</v>
      </c>
      <c r="AV152" s="350"/>
      <c r="AW152" s="63"/>
      <c r="AX152" s="63"/>
      <c r="AY152" s="63"/>
      <c r="AZ152" s="63"/>
      <c r="BA152" s="649"/>
      <c r="BB152" s="63"/>
      <c r="BC152" s="63"/>
      <c r="BD152" s="63"/>
      <c r="BE152" s="63"/>
      <c r="BF152" s="350"/>
      <c r="BG152" s="63"/>
      <c r="BH152" s="63"/>
      <c r="BI152" s="63"/>
      <c r="BJ152" s="63"/>
      <c r="BK152" s="350"/>
      <c r="BL152" s="63"/>
      <c r="BM152" s="63"/>
      <c r="BN152" s="63"/>
      <c r="BO152" s="63"/>
      <c r="BP152" s="350"/>
      <c r="BQ152" s="63"/>
      <c r="BR152" s="63"/>
      <c r="BS152" s="63"/>
      <c r="BT152" s="63"/>
      <c r="BU152" s="350"/>
      <c r="BV152" s="63"/>
      <c r="BW152" s="63"/>
      <c r="BX152" s="63"/>
      <c r="BY152" s="63"/>
      <c r="BZ152" s="350"/>
      <c r="CA152" s="63"/>
      <c r="CB152" s="63"/>
      <c r="CC152" s="63"/>
      <c r="CD152" s="350"/>
      <c r="CE152" s="63"/>
      <c r="CF152" s="63"/>
      <c r="CG152" s="63"/>
      <c r="CH152" s="63"/>
      <c r="CI152" s="63" t="s">
        <v>128</v>
      </c>
      <c r="CJ152" s="63">
        <v>16</v>
      </c>
      <c r="CK152" s="382">
        <v>0</v>
      </c>
      <c r="CL152" s="63">
        <v>6</v>
      </c>
      <c r="CM152" s="63">
        <v>8</v>
      </c>
      <c r="CN152" s="63">
        <v>1</v>
      </c>
      <c r="CO152" s="63">
        <v>3</v>
      </c>
      <c r="CP152" s="63"/>
      <c r="CQ152" s="63">
        <v>6</v>
      </c>
      <c r="CR152" s="63"/>
      <c r="CS152" s="63" t="s">
        <v>48</v>
      </c>
      <c r="CT152" s="63">
        <v>11</v>
      </c>
      <c r="CV152">
        <v>15</v>
      </c>
      <c r="CW152">
        <f>COUNTIF($CK$137:$CK$176,"=15")</f>
        <v>0</v>
      </c>
    </row>
    <row r="153" spans="1:101" ht="15.75" thickBot="1" x14ac:dyDescent="0.3">
      <c r="A153" s="64" t="s">
        <v>374</v>
      </c>
      <c r="B153" s="63">
        <v>17</v>
      </c>
      <c r="C153" s="63"/>
      <c r="D153" s="63" t="s">
        <v>60</v>
      </c>
      <c r="E153" s="63" t="s">
        <v>63</v>
      </c>
      <c r="F153" s="63" t="s">
        <v>32</v>
      </c>
      <c r="G153" s="63" t="s">
        <v>62</v>
      </c>
      <c r="H153" s="63" t="s">
        <v>65</v>
      </c>
      <c r="I153" s="63" t="s">
        <v>59</v>
      </c>
      <c r="J153" s="63" t="s">
        <v>58</v>
      </c>
      <c r="K153" s="63" t="s">
        <v>39</v>
      </c>
      <c r="L153" s="63" t="s">
        <v>58</v>
      </c>
      <c r="M153" s="63" t="s">
        <v>35</v>
      </c>
      <c r="N153" s="63" t="s">
        <v>60</v>
      </c>
      <c r="O153" s="350"/>
      <c r="P153" s="63"/>
      <c r="Q153" s="63"/>
      <c r="R153" s="63"/>
      <c r="S153" s="63"/>
      <c r="T153" s="350"/>
      <c r="U153" s="63"/>
      <c r="V153" s="63"/>
      <c r="W153" s="63"/>
      <c r="X153" s="63"/>
      <c r="Y153" s="640"/>
      <c r="Z153" s="350"/>
      <c r="AA153" s="63"/>
      <c r="AB153" s="63"/>
      <c r="AC153" s="63"/>
      <c r="AD153" s="350"/>
      <c r="AE153" s="136"/>
      <c r="AF153" s="63"/>
      <c r="AG153" s="63"/>
      <c r="AH153" s="63"/>
      <c r="AI153" s="350"/>
      <c r="AJ153" s="63"/>
      <c r="AK153" s="63"/>
      <c r="AL153" s="63"/>
      <c r="AM153" s="63"/>
      <c r="AN153" s="63"/>
      <c r="AO153" s="63"/>
      <c r="AP153" s="350"/>
      <c r="AQ153" s="63"/>
      <c r="AR153" s="63"/>
      <c r="AS153" s="63"/>
      <c r="AT153" s="63"/>
      <c r="AU153" s="63"/>
      <c r="AV153" s="350"/>
      <c r="AW153" s="63"/>
      <c r="AX153" s="63"/>
      <c r="AY153" s="63"/>
      <c r="AZ153" s="63"/>
      <c r="BA153" s="649"/>
      <c r="BB153" s="63"/>
      <c r="BC153" s="63"/>
      <c r="BD153" s="63"/>
      <c r="BE153" s="63"/>
      <c r="BF153" s="350"/>
      <c r="BG153" s="63"/>
      <c r="BH153" s="63"/>
      <c r="BI153" s="63"/>
      <c r="BJ153" s="63"/>
      <c r="BK153" s="350"/>
      <c r="BL153" s="63"/>
      <c r="BM153" s="63"/>
      <c r="BN153" s="63"/>
      <c r="BO153" s="63"/>
      <c r="BP153" s="350"/>
      <c r="BQ153" s="63"/>
      <c r="BR153" s="63"/>
      <c r="BS153" s="63"/>
      <c r="BT153" s="63"/>
      <c r="BU153" s="350"/>
      <c r="BV153" s="63"/>
      <c r="BW153" s="63"/>
      <c r="BX153" s="63"/>
      <c r="BY153" s="63"/>
      <c r="BZ153" s="350"/>
      <c r="CA153" s="63" t="s">
        <v>64</v>
      </c>
      <c r="CB153" s="63" t="s">
        <v>64</v>
      </c>
      <c r="CC153" s="63" t="s">
        <v>48</v>
      </c>
      <c r="CD153" s="350"/>
      <c r="CE153" s="63"/>
      <c r="CF153" s="63"/>
      <c r="CG153" s="63"/>
      <c r="CH153" s="63"/>
      <c r="CI153" s="63" t="s">
        <v>130</v>
      </c>
      <c r="CJ153" s="63">
        <v>17</v>
      </c>
      <c r="CK153" s="382">
        <v>0</v>
      </c>
      <c r="CL153" s="63">
        <v>5</v>
      </c>
      <c r="CM153" s="63">
        <v>6</v>
      </c>
      <c r="CN153" s="63">
        <v>3</v>
      </c>
      <c r="CO153" s="63">
        <v>3</v>
      </c>
      <c r="CP153" s="63"/>
      <c r="CQ153" s="63">
        <v>2</v>
      </c>
      <c r="CR153" s="63"/>
      <c r="CS153" s="63" t="s">
        <v>63</v>
      </c>
      <c r="CT153" s="63">
        <v>6</v>
      </c>
      <c r="CW153">
        <f>SUM(CW137:CW152)</f>
        <v>40</v>
      </c>
    </row>
    <row r="154" spans="1:101" ht="15.75" thickBot="1" x14ac:dyDescent="0.3">
      <c r="A154" s="64" t="s">
        <v>1169</v>
      </c>
      <c r="B154" s="63">
        <v>18</v>
      </c>
      <c r="C154" s="63"/>
      <c r="D154" s="63" t="s">
        <v>36</v>
      </c>
      <c r="E154" s="63" t="s">
        <v>45</v>
      </c>
      <c r="F154" s="63" t="s">
        <v>32</v>
      </c>
      <c r="G154" s="63" t="s">
        <v>34</v>
      </c>
      <c r="H154" s="63" t="s">
        <v>65</v>
      </c>
      <c r="I154" s="63" t="s">
        <v>65</v>
      </c>
      <c r="J154" s="63" t="s">
        <v>58</v>
      </c>
      <c r="K154" s="63" t="s">
        <v>38</v>
      </c>
      <c r="L154" s="63" t="s">
        <v>39</v>
      </c>
      <c r="M154" s="63" t="s">
        <v>60</v>
      </c>
      <c r="N154" s="63" t="s">
        <v>62</v>
      </c>
      <c r="O154" s="350"/>
      <c r="P154" s="63"/>
      <c r="Q154" s="63"/>
      <c r="R154" s="63"/>
      <c r="S154" s="63"/>
      <c r="T154" s="350"/>
      <c r="U154" s="63"/>
      <c r="V154" s="63"/>
      <c r="W154" s="63"/>
      <c r="X154" s="63"/>
      <c r="Y154" s="640"/>
      <c r="Z154" s="350"/>
      <c r="AA154" s="63"/>
      <c r="AB154" s="63"/>
      <c r="AC154" s="63"/>
      <c r="AD154" s="350"/>
      <c r="AE154" s="136"/>
      <c r="AF154" s="63"/>
      <c r="AG154" s="63"/>
      <c r="AH154" s="63"/>
      <c r="AI154" s="350"/>
      <c r="AJ154" s="63"/>
      <c r="AK154" s="63"/>
      <c r="AL154" s="63"/>
      <c r="AM154" s="63"/>
      <c r="AN154" s="63"/>
      <c r="AO154" s="63"/>
      <c r="AP154" s="350"/>
      <c r="AQ154" s="63"/>
      <c r="AR154" s="63"/>
      <c r="AS154" s="63"/>
      <c r="AT154" s="63"/>
      <c r="AU154" s="63"/>
      <c r="AV154" s="350"/>
      <c r="AW154" s="63"/>
      <c r="AX154" s="63"/>
      <c r="AY154" s="63"/>
      <c r="AZ154" s="63"/>
      <c r="BA154" s="649"/>
      <c r="BB154" s="63"/>
      <c r="BC154" s="63"/>
      <c r="BD154" s="63"/>
      <c r="BE154" s="63"/>
      <c r="BF154" s="350"/>
      <c r="BG154" s="63"/>
      <c r="BH154" s="63"/>
      <c r="BI154" s="63"/>
      <c r="BJ154" s="63"/>
      <c r="BK154" s="350"/>
      <c r="BL154" s="63"/>
      <c r="BM154" s="63"/>
      <c r="BN154" s="63"/>
      <c r="BO154" s="63"/>
      <c r="BP154" s="350"/>
      <c r="BQ154" s="63"/>
      <c r="BR154" s="63"/>
      <c r="BS154" s="63"/>
      <c r="BT154" s="63"/>
      <c r="BU154" s="350"/>
      <c r="BV154" s="63"/>
      <c r="BW154" s="63"/>
      <c r="BX154" s="63"/>
      <c r="BY154" s="63"/>
      <c r="BZ154" s="350"/>
      <c r="CA154" s="63" t="s">
        <v>67</v>
      </c>
      <c r="CB154" s="63" t="s">
        <v>67</v>
      </c>
      <c r="CC154" s="63" t="s">
        <v>48</v>
      </c>
      <c r="CD154" s="350"/>
      <c r="CE154" s="63"/>
      <c r="CF154" s="63"/>
      <c r="CG154" s="63"/>
      <c r="CH154" s="63"/>
      <c r="CI154" s="63" t="s">
        <v>128</v>
      </c>
      <c r="CJ154" s="63">
        <v>18</v>
      </c>
      <c r="CK154" s="382">
        <v>1</v>
      </c>
      <c r="CL154" s="63">
        <v>6</v>
      </c>
      <c r="CM154" s="63">
        <v>5</v>
      </c>
      <c r="CN154" s="63">
        <v>2</v>
      </c>
      <c r="CO154" s="63"/>
      <c r="CP154" s="63"/>
      <c r="CQ154" s="63"/>
      <c r="CR154" s="63"/>
      <c r="CS154" s="63" t="s">
        <v>39</v>
      </c>
      <c r="CT154" s="63">
        <v>12</v>
      </c>
    </row>
    <row r="155" spans="1:101" ht="15.75" thickBot="1" x14ac:dyDescent="0.3">
      <c r="A155" s="64" t="s">
        <v>1170</v>
      </c>
      <c r="B155" s="63">
        <v>19</v>
      </c>
      <c r="C155" s="63"/>
      <c r="D155" s="63" t="s">
        <v>32</v>
      </c>
      <c r="E155" s="63" t="s">
        <v>63</v>
      </c>
      <c r="F155" s="63" t="s">
        <v>58</v>
      </c>
      <c r="G155" s="63" t="s">
        <v>39</v>
      </c>
      <c r="H155" s="63" t="s">
        <v>65</v>
      </c>
      <c r="I155" s="63" t="s">
        <v>58</v>
      </c>
      <c r="J155" s="63" t="s">
        <v>59</v>
      </c>
      <c r="K155" s="63" t="s">
        <v>65</v>
      </c>
      <c r="L155" s="63" t="s">
        <v>65</v>
      </c>
      <c r="M155" s="63" t="s">
        <v>49</v>
      </c>
      <c r="N155" s="63" t="s">
        <v>62</v>
      </c>
      <c r="O155" s="350"/>
      <c r="P155" s="63"/>
      <c r="Q155" s="63"/>
      <c r="R155" s="63"/>
      <c r="S155" s="63"/>
      <c r="T155" s="350"/>
      <c r="U155" s="63"/>
      <c r="V155" s="63"/>
      <c r="W155" s="63"/>
      <c r="X155" s="63"/>
      <c r="Y155" s="640"/>
      <c r="Z155" s="350"/>
      <c r="AA155" s="63"/>
      <c r="AB155" s="63"/>
      <c r="AC155" s="63"/>
      <c r="AD155" s="350"/>
      <c r="AE155" s="136"/>
      <c r="AF155" s="63"/>
      <c r="AG155" s="63"/>
      <c r="AH155" s="63"/>
      <c r="AI155" s="350"/>
      <c r="AJ155" s="63"/>
      <c r="AK155" s="63"/>
      <c r="AL155" s="63"/>
      <c r="AM155" s="63"/>
      <c r="AN155" s="63"/>
      <c r="AO155" s="63"/>
      <c r="AP155" s="350"/>
      <c r="AQ155" s="63"/>
      <c r="AR155" s="63"/>
      <c r="AS155" s="63"/>
      <c r="AT155" s="63"/>
      <c r="AU155" s="63"/>
      <c r="AV155" s="350"/>
      <c r="AW155" s="63"/>
      <c r="AX155" s="63"/>
      <c r="AY155" s="63"/>
      <c r="AZ155" s="63"/>
      <c r="BA155" s="649"/>
      <c r="BB155" s="63"/>
      <c r="BC155" s="63"/>
      <c r="BD155" s="63"/>
      <c r="BE155" s="63"/>
      <c r="BF155" s="350"/>
      <c r="BG155" s="63"/>
      <c r="BH155" s="63"/>
      <c r="BI155" s="63"/>
      <c r="BJ155" s="63"/>
      <c r="BK155" s="350"/>
      <c r="BL155" s="63"/>
      <c r="BM155" s="63"/>
      <c r="BN155" s="63"/>
      <c r="BO155" s="63"/>
      <c r="BP155" s="350"/>
      <c r="BQ155" s="63"/>
      <c r="BR155" s="63"/>
      <c r="BS155" s="63"/>
      <c r="BT155" s="63"/>
      <c r="BU155" s="350"/>
      <c r="BV155" s="63"/>
      <c r="BW155" s="63"/>
      <c r="BX155" s="63"/>
      <c r="BY155" s="63"/>
      <c r="BZ155" s="350"/>
      <c r="CA155" s="63" t="s">
        <v>64</v>
      </c>
      <c r="CB155" s="63" t="s">
        <v>64</v>
      </c>
      <c r="CC155" s="63" t="s">
        <v>65</v>
      </c>
      <c r="CD155" s="350"/>
      <c r="CE155" s="63"/>
      <c r="CF155" s="63"/>
      <c r="CG155" s="63"/>
      <c r="CH155" s="63"/>
      <c r="CI155" s="63" t="s">
        <v>130</v>
      </c>
      <c r="CJ155" s="63">
        <v>19</v>
      </c>
      <c r="CK155" s="382">
        <v>0</v>
      </c>
      <c r="CL155" s="63">
        <v>3</v>
      </c>
      <c r="CM155" s="63">
        <v>8</v>
      </c>
      <c r="CN155" s="63">
        <v>3</v>
      </c>
      <c r="CO155" s="63">
        <v>1</v>
      </c>
      <c r="CP155" s="63"/>
      <c r="CQ155" s="63"/>
      <c r="CR155" s="63"/>
      <c r="CS155" s="63" t="s">
        <v>62</v>
      </c>
      <c r="CT155" s="63">
        <v>3</v>
      </c>
    </row>
    <row r="156" spans="1:101" ht="15.75" thickBot="1" x14ac:dyDescent="0.3">
      <c r="A156" s="64" t="s">
        <v>1171</v>
      </c>
      <c r="B156" s="63">
        <v>20</v>
      </c>
      <c r="C156" s="63"/>
      <c r="D156" s="63" t="s">
        <v>45</v>
      </c>
      <c r="E156" s="63" t="s">
        <v>45</v>
      </c>
      <c r="F156" s="63" t="s">
        <v>33</v>
      </c>
      <c r="G156" s="63"/>
      <c r="H156" s="63"/>
      <c r="I156" s="63" t="s">
        <v>62</v>
      </c>
      <c r="J156" s="63" t="s">
        <v>48</v>
      </c>
      <c r="K156" s="63"/>
      <c r="L156" s="63" t="s">
        <v>33</v>
      </c>
      <c r="M156" s="63"/>
      <c r="N156" s="63"/>
      <c r="O156" s="350"/>
      <c r="P156" s="63"/>
      <c r="Q156" s="63"/>
      <c r="R156" s="63"/>
      <c r="S156" s="63"/>
      <c r="T156" s="350"/>
      <c r="U156" s="63"/>
      <c r="V156" s="63"/>
      <c r="W156" s="63"/>
      <c r="X156" s="63"/>
      <c r="Y156" s="640"/>
      <c r="Z156" s="350"/>
      <c r="AA156" s="63"/>
      <c r="AB156" s="63"/>
      <c r="AC156" s="63"/>
      <c r="AD156" s="350"/>
      <c r="AE156" s="136"/>
      <c r="AF156" s="63"/>
      <c r="AG156" s="63"/>
      <c r="AH156" s="63"/>
      <c r="AI156" s="350"/>
      <c r="AJ156" s="63"/>
      <c r="AK156" s="63"/>
      <c r="AL156" s="63"/>
      <c r="AM156" s="63"/>
      <c r="AN156" s="63"/>
      <c r="AO156" s="63"/>
      <c r="AP156" s="350"/>
      <c r="AQ156" s="63"/>
      <c r="AR156" s="63"/>
      <c r="AS156" s="63"/>
      <c r="AT156" s="63"/>
      <c r="AU156" s="63" t="s">
        <v>60</v>
      </c>
      <c r="AV156" s="350"/>
      <c r="AW156" s="63"/>
      <c r="AX156" s="63"/>
      <c r="AY156" s="63"/>
      <c r="AZ156" s="63"/>
      <c r="BA156" s="649"/>
      <c r="BB156" s="63"/>
      <c r="BC156" s="63"/>
      <c r="BD156" s="63"/>
      <c r="BE156" s="63"/>
      <c r="BF156" s="350"/>
      <c r="BG156" s="63"/>
      <c r="BH156" s="63"/>
      <c r="BI156" s="63"/>
      <c r="BJ156" s="63"/>
      <c r="BK156" s="350"/>
      <c r="BL156" s="63"/>
      <c r="BM156" s="63"/>
      <c r="BN156" s="63"/>
      <c r="BO156" s="63"/>
      <c r="BP156" s="350"/>
      <c r="BQ156" s="63"/>
      <c r="BR156" s="63"/>
      <c r="BS156" s="63"/>
      <c r="BT156" s="63"/>
      <c r="BU156" s="350"/>
      <c r="BV156" s="63"/>
      <c r="BW156" s="63"/>
      <c r="BX156" s="63"/>
      <c r="BY156" s="63"/>
      <c r="BZ156" s="350"/>
      <c r="CA156" s="63"/>
      <c r="CB156" s="63"/>
      <c r="CC156" s="63"/>
      <c r="CD156" s="350"/>
      <c r="CE156" s="63"/>
      <c r="CF156" s="63"/>
      <c r="CG156" s="63"/>
      <c r="CH156" s="63"/>
      <c r="CI156" s="63"/>
      <c r="CJ156" s="63">
        <v>20</v>
      </c>
      <c r="CK156" s="382">
        <v>0</v>
      </c>
      <c r="CL156" s="63">
        <v>5</v>
      </c>
      <c r="CM156" s="63">
        <v>2</v>
      </c>
      <c r="CN156" s="63">
        <v>0</v>
      </c>
      <c r="CO156" s="63"/>
      <c r="CP156" s="63"/>
      <c r="CQ156" s="63">
        <v>10</v>
      </c>
      <c r="CR156" s="63"/>
      <c r="CS156" s="63" t="s">
        <v>105</v>
      </c>
      <c r="CT156" s="63">
        <v>36</v>
      </c>
    </row>
    <row r="157" spans="1:101" ht="15.75" thickBot="1" x14ac:dyDescent="0.3">
      <c r="A157" s="64" t="s">
        <v>1172</v>
      </c>
      <c r="B157" s="63">
        <v>21</v>
      </c>
      <c r="C157" s="63"/>
      <c r="D157" s="63" t="s">
        <v>68</v>
      </c>
      <c r="E157" s="63" t="s">
        <v>45</v>
      </c>
      <c r="F157" s="63" t="s">
        <v>45</v>
      </c>
      <c r="G157" s="63" t="s">
        <v>38</v>
      </c>
      <c r="H157" s="63" t="s">
        <v>61</v>
      </c>
      <c r="I157" s="63" t="s">
        <v>48</v>
      </c>
      <c r="J157" s="63" t="s">
        <v>33</v>
      </c>
      <c r="K157" s="63" t="s">
        <v>40</v>
      </c>
      <c r="L157" s="63" t="s">
        <v>48</v>
      </c>
      <c r="M157" s="63" t="s">
        <v>36</v>
      </c>
      <c r="N157" s="63" t="s">
        <v>31</v>
      </c>
      <c r="O157" s="350"/>
      <c r="P157" s="63"/>
      <c r="Q157" s="63"/>
      <c r="R157" s="63"/>
      <c r="S157" s="63"/>
      <c r="T157" s="350"/>
      <c r="U157" s="63"/>
      <c r="V157" s="63"/>
      <c r="W157" s="63"/>
      <c r="X157" s="63"/>
      <c r="Y157" s="640"/>
      <c r="Z157" s="350"/>
      <c r="AA157" s="63"/>
      <c r="AB157" s="63"/>
      <c r="AC157" s="63"/>
      <c r="AD157" s="350"/>
      <c r="AE157" s="136"/>
      <c r="AF157" s="63"/>
      <c r="AG157" s="63"/>
      <c r="AH157" s="63"/>
      <c r="AI157" s="350"/>
      <c r="AJ157" s="63"/>
      <c r="AK157" s="63"/>
      <c r="AL157" s="63"/>
      <c r="AM157" s="63"/>
      <c r="AN157" s="63"/>
      <c r="AO157" s="63"/>
      <c r="AP157" s="350"/>
      <c r="AQ157" s="63"/>
      <c r="AR157" s="63"/>
      <c r="AS157" s="63"/>
      <c r="AT157" s="63"/>
      <c r="AU157" s="63"/>
      <c r="AV157" s="350"/>
      <c r="AW157" s="63"/>
      <c r="AX157" s="63"/>
      <c r="AY157" s="63"/>
      <c r="AZ157" s="63"/>
      <c r="BA157" s="649"/>
      <c r="BB157" s="63"/>
      <c r="BC157" s="63"/>
      <c r="BD157" s="63"/>
      <c r="BE157" s="63"/>
      <c r="BF157" s="350"/>
      <c r="BG157" s="63"/>
      <c r="BH157" s="63"/>
      <c r="BI157" s="63"/>
      <c r="BJ157" s="63"/>
      <c r="BK157" s="350"/>
      <c r="BL157" s="63"/>
      <c r="BM157" s="63"/>
      <c r="BN157" s="63"/>
      <c r="BO157" s="63"/>
      <c r="BP157" s="350"/>
      <c r="BQ157" s="63"/>
      <c r="BR157" s="63"/>
      <c r="BS157" s="63"/>
      <c r="BT157" s="63"/>
      <c r="BU157" s="350"/>
      <c r="BV157" s="63"/>
      <c r="BW157" s="63"/>
      <c r="BX157" s="63"/>
      <c r="BY157" s="63"/>
      <c r="BZ157" s="350"/>
      <c r="CA157" s="63" t="s">
        <v>58</v>
      </c>
      <c r="CB157" s="63" t="s">
        <v>58</v>
      </c>
      <c r="CC157" s="63" t="s">
        <v>73</v>
      </c>
      <c r="CD157" s="350"/>
      <c r="CE157" s="63"/>
      <c r="CF157" s="63"/>
      <c r="CG157" s="63"/>
      <c r="CH157" s="63"/>
      <c r="CI157" s="63" t="s">
        <v>128</v>
      </c>
      <c r="CJ157" s="63">
        <v>21</v>
      </c>
      <c r="CK157" s="382">
        <v>4</v>
      </c>
      <c r="CL157" s="63">
        <v>6</v>
      </c>
      <c r="CM157" s="63">
        <v>4</v>
      </c>
      <c r="CN157" s="63">
        <v>0</v>
      </c>
      <c r="CO157" s="63">
        <v>5</v>
      </c>
      <c r="CP157" s="63"/>
      <c r="CQ157" s="63"/>
      <c r="CR157" s="63"/>
      <c r="CS157" s="63" t="s">
        <v>49</v>
      </c>
      <c r="CT157" s="63">
        <v>32</v>
      </c>
    </row>
    <row r="158" spans="1:101" ht="15.75" thickBot="1" x14ac:dyDescent="0.3">
      <c r="A158" s="64" t="s">
        <v>1173</v>
      </c>
      <c r="B158" s="63">
        <v>22</v>
      </c>
      <c r="C158" s="63"/>
      <c r="D158" s="63" t="s">
        <v>36</v>
      </c>
      <c r="E158" s="63" t="s">
        <v>63</v>
      </c>
      <c r="F158" s="63" t="s">
        <v>48</v>
      </c>
      <c r="G158" s="63" t="s">
        <v>32</v>
      </c>
      <c r="H158" s="63" t="s">
        <v>38</v>
      </c>
      <c r="I158" s="63" t="s">
        <v>38</v>
      </c>
      <c r="J158" s="63" t="s">
        <v>59</v>
      </c>
      <c r="K158" s="63" t="s">
        <v>32</v>
      </c>
      <c r="L158" s="63" t="s">
        <v>48</v>
      </c>
      <c r="M158" s="63" t="s">
        <v>45</v>
      </c>
      <c r="N158" s="63" t="s">
        <v>31</v>
      </c>
      <c r="O158" s="350"/>
      <c r="P158" s="63"/>
      <c r="Q158" s="63"/>
      <c r="R158" s="63"/>
      <c r="S158" s="63"/>
      <c r="T158" s="350"/>
      <c r="U158" s="63"/>
      <c r="V158" s="63"/>
      <c r="W158" s="63"/>
      <c r="X158" s="63"/>
      <c r="Y158" s="640"/>
      <c r="Z158" s="350"/>
      <c r="AA158" s="63"/>
      <c r="AB158" s="63"/>
      <c r="AC158" s="63"/>
      <c r="AD158" s="350"/>
      <c r="AE158" s="136"/>
      <c r="AF158" s="63"/>
      <c r="AG158" s="63"/>
      <c r="AH158" s="63"/>
      <c r="AI158" s="350"/>
      <c r="AJ158" s="63"/>
      <c r="AK158" s="63"/>
      <c r="AL158" s="63"/>
      <c r="AM158" s="63"/>
      <c r="AN158" s="63"/>
      <c r="AO158" s="63"/>
      <c r="AP158" s="350"/>
      <c r="AQ158" s="63"/>
      <c r="AR158" s="63"/>
      <c r="AS158" s="63"/>
      <c r="AT158" s="63"/>
      <c r="AU158" s="63"/>
      <c r="AV158" s="350"/>
      <c r="AW158" s="63"/>
      <c r="AX158" s="63"/>
      <c r="AY158" s="63"/>
      <c r="AZ158" s="63"/>
      <c r="BA158" s="649"/>
      <c r="BB158" s="63"/>
      <c r="BC158" s="63"/>
      <c r="BD158" s="63"/>
      <c r="BE158" s="63"/>
      <c r="BF158" s="350"/>
      <c r="BG158" s="63"/>
      <c r="BH158" s="63"/>
      <c r="BI158" s="63"/>
      <c r="BJ158" s="63"/>
      <c r="BK158" s="350"/>
      <c r="BL158" s="63"/>
      <c r="BM158" s="63"/>
      <c r="BN158" s="63"/>
      <c r="BO158" s="63"/>
      <c r="BP158" s="350"/>
      <c r="BQ158" s="63"/>
      <c r="BR158" s="63"/>
      <c r="BS158" s="63"/>
      <c r="BT158" s="63"/>
      <c r="BU158" s="350"/>
      <c r="BV158" s="63"/>
      <c r="BW158" s="63"/>
      <c r="BX158" s="63"/>
      <c r="BY158" s="63"/>
      <c r="BZ158" s="350"/>
      <c r="CA158" s="63" t="s">
        <v>58</v>
      </c>
      <c r="CB158" s="63" t="s">
        <v>58</v>
      </c>
      <c r="CC158" s="63" t="s">
        <v>45</v>
      </c>
      <c r="CD158" s="350"/>
      <c r="CE158" s="63"/>
      <c r="CF158" s="63"/>
      <c r="CG158" s="63"/>
      <c r="CH158" s="63"/>
      <c r="CI158" s="63" t="s">
        <v>128</v>
      </c>
      <c r="CJ158" s="63">
        <v>22</v>
      </c>
      <c r="CK158" s="382">
        <v>1</v>
      </c>
      <c r="CL158" s="63">
        <v>7</v>
      </c>
      <c r="CM158" s="63">
        <v>5</v>
      </c>
      <c r="CN158" s="63">
        <v>1</v>
      </c>
      <c r="CO158" s="63">
        <v>19</v>
      </c>
      <c r="CP158" s="63"/>
      <c r="CQ158" s="63"/>
      <c r="CR158" s="63"/>
      <c r="CS158" s="63" t="s">
        <v>33</v>
      </c>
      <c r="CT158" s="63">
        <v>20</v>
      </c>
    </row>
    <row r="159" spans="1:101" ht="15.75" thickBot="1" x14ac:dyDescent="0.3">
      <c r="A159" s="64" t="s">
        <v>1174</v>
      </c>
      <c r="B159" s="63">
        <v>23</v>
      </c>
      <c r="C159" s="63"/>
      <c r="D159" s="63" t="s">
        <v>45</v>
      </c>
      <c r="E159" s="63" t="s">
        <v>32</v>
      </c>
      <c r="F159" s="63" t="s">
        <v>32</v>
      </c>
      <c r="G159" s="63" t="s">
        <v>33</v>
      </c>
      <c r="H159" s="63" t="s">
        <v>38</v>
      </c>
      <c r="I159" s="63" t="s">
        <v>67</v>
      </c>
      <c r="J159" s="63" t="s">
        <v>59</v>
      </c>
      <c r="K159" s="63" t="s">
        <v>49</v>
      </c>
      <c r="L159" s="63" t="s">
        <v>39</v>
      </c>
      <c r="M159" s="63" t="s">
        <v>32</v>
      </c>
      <c r="N159" s="63" t="s">
        <v>31</v>
      </c>
      <c r="O159" s="350"/>
      <c r="P159" s="63"/>
      <c r="Q159" s="63"/>
      <c r="R159" s="63"/>
      <c r="S159" s="63"/>
      <c r="T159" s="350"/>
      <c r="U159" s="63"/>
      <c r="V159" s="63"/>
      <c r="W159" s="63"/>
      <c r="X159" s="63"/>
      <c r="Y159" s="640"/>
      <c r="Z159" s="350"/>
      <c r="AA159" s="63"/>
      <c r="AB159" s="63"/>
      <c r="AC159" s="63"/>
      <c r="AD159" s="350"/>
      <c r="AE159" s="136"/>
      <c r="AF159" s="63"/>
      <c r="AG159" s="63"/>
      <c r="AH159" s="63"/>
      <c r="AI159" s="350"/>
      <c r="AJ159" s="63"/>
      <c r="AK159" s="63"/>
      <c r="AL159" s="63"/>
      <c r="AM159" s="63"/>
      <c r="AN159" s="63"/>
      <c r="AO159" s="63"/>
      <c r="AP159" s="350"/>
      <c r="AQ159" s="63" t="s">
        <v>61</v>
      </c>
      <c r="AR159" s="63" t="s">
        <v>61</v>
      </c>
      <c r="AS159" s="63" t="s">
        <v>34</v>
      </c>
      <c r="AT159" s="63"/>
      <c r="AU159" s="63" t="s">
        <v>48</v>
      </c>
      <c r="AV159" s="350"/>
      <c r="AW159" s="63"/>
      <c r="AX159" s="63"/>
      <c r="AY159" s="63"/>
      <c r="AZ159" s="63"/>
      <c r="BA159" s="649"/>
      <c r="BB159" s="63"/>
      <c r="BC159" s="63"/>
      <c r="BD159" s="63"/>
      <c r="BE159" s="63"/>
      <c r="BF159" s="350"/>
      <c r="BG159" s="63"/>
      <c r="BH159" s="63"/>
      <c r="BI159" s="63"/>
      <c r="BJ159" s="63"/>
      <c r="BK159" s="350"/>
      <c r="BL159" s="63"/>
      <c r="BM159" s="63"/>
      <c r="BN159" s="63"/>
      <c r="BO159" s="63"/>
      <c r="BP159" s="350"/>
      <c r="BQ159" s="63"/>
      <c r="BR159" s="63"/>
      <c r="BS159" s="63"/>
      <c r="BT159" s="63"/>
      <c r="BU159" s="350"/>
      <c r="BV159" s="63"/>
      <c r="BW159" s="63"/>
      <c r="BX159" s="63"/>
      <c r="BY159" s="63"/>
      <c r="BZ159" s="350"/>
      <c r="CA159" s="63"/>
      <c r="CB159" s="63"/>
      <c r="CC159" s="63"/>
      <c r="CD159" s="350"/>
      <c r="CE159" s="63"/>
      <c r="CF159" s="63"/>
      <c r="CG159" s="63"/>
      <c r="CH159" s="63"/>
      <c r="CI159" s="63" t="s">
        <v>128</v>
      </c>
      <c r="CJ159" s="63">
        <v>23</v>
      </c>
      <c r="CK159" s="382">
        <v>2</v>
      </c>
      <c r="CL159" s="63">
        <v>10</v>
      </c>
      <c r="CM159" s="63">
        <v>1</v>
      </c>
      <c r="CN159" s="63">
        <v>2</v>
      </c>
      <c r="CO159" s="63">
        <v>3</v>
      </c>
      <c r="CP159" s="63"/>
      <c r="CQ159" s="63"/>
      <c r="CR159" s="63"/>
      <c r="CS159" s="63" t="s">
        <v>32</v>
      </c>
      <c r="CT159" s="63">
        <v>25</v>
      </c>
    </row>
    <row r="160" spans="1:101" ht="15.75" thickBot="1" x14ac:dyDescent="0.3">
      <c r="A160" s="64" t="s">
        <v>1175</v>
      </c>
      <c r="B160" s="63">
        <v>24</v>
      </c>
      <c r="C160" s="63"/>
      <c r="D160" s="63" t="s">
        <v>49</v>
      </c>
      <c r="E160" s="63" t="s">
        <v>45</v>
      </c>
      <c r="F160" s="63" t="s">
        <v>65</v>
      </c>
      <c r="G160" s="63" t="s">
        <v>39</v>
      </c>
      <c r="H160" s="63" t="s">
        <v>48</v>
      </c>
      <c r="I160" s="63" t="s">
        <v>46</v>
      </c>
      <c r="J160" s="63" t="s">
        <v>62</v>
      </c>
      <c r="K160" s="63" t="s">
        <v>63</v>
      </c>
      <c r="L160" s="63" t="s">
        <v>62</v>
      </c>
      <c r="M160" s="63" t="s">
        <v>59</v>
      </c>
      <c r="N160" s="63" t="s">
        <v>33</v>
      </c>
      <c r="O160" s="350"/>
      <c r="P160" s="63"/>
      <c r="Q160" s="63"/>
      <c r="R160" s="63"/>
      <c r="S160" s="63"/>
      <c r="T160" s="350"/>
      <c r="U160" s="63"/>
      <c r="V160" s="63"/>
      <c r="W160" s="63"/>
      <c r="X160" s="63"/>
      <c r="Y160" s="640"/>
      <c r="Z160" s="350"/>
      <c r="AA160" s="63"/>
      <c r="AB160" s="63"/>
      <c r="AC160" s="63"/>
      <c r="AD160" s="350"/>
      <c r="AE160" s="136"/>
      <c r="AF160" s="63"/>
      <c r="AG160" s="63"/>
      <c r="AH160" s="63"/>
      <c r="AI160" s="350"/>
      <c r="AJ160" s="63"/>
      <c r="AK160" s="63"/>
      <c r="AL160" s="63"/>
      <c r="AM160" s="63"/>
      <c r="AN160" s="63"/>
      <c r="AO160" s="63"/>
      <c r="AP160" s="350"/>
      <c r="AQ160" s="63" t="s">
        <v>63</v>
      </c>
      <c r="AR160" s="63" t="s">
        <v>58</v>
      </c>
      <c r="AS160" s="63" t="s">
        <v>48</v>
      </c>
      <c r="AT160" s="63"/>
      <c r="AU160" s="63" t="s">
        <v>62</v>
      </c>
      <c r="AV160" s="350"/>
      <c r="AW160" s="63"/>
      <c r="AX160" s="63"/>
      <c r="AY160" s="63"/>
      <c r="AZ160" s="63"/>
      <c r="BA160" s="649"/>
      <c r="BB160" s="63"/>
      <c r="BC160" s="63"/>
      <c r="BD160" s="63"/>
      <c r="BE160" s="63"/>
      <c r="BF160" s="350"/>
      <c r="BG160" s="63"/>
      <c r="BH160" s="63"/>
      <c r="BI160" s="63"/>
      <c r="BJ160" s="63"/>
      <c r="BK160" s="350"/>
      <c r="BL160" s="63"/>
      <c r="BM160" s="63"/>
      <c r="BN160" s="63"/>
      <c r="BO160" s="63"/>
      <c r="BP160" s="350"/>
      <c r="BQ160" s="63"/>
      <c r="BR160" s="63"/>
      <c r="BS160" s="63"/>
      <c r="BT160" s="63"/>
      <c r="BU160" s="350"/>
      <c r="BV160" s="63"/>
      <c r="BW160" s="63"/>
      <c r="BX160" s="63"/>
      <c r="BY160" s="63"/>
      <c r="BZ160" s="350"/>
      <c r="CA160" s="63"/>
      <c r="CB160" s="63"/>
      <c r="CC160" s="63"/>
      <c r="CD160" s="350"/>
      <c r="CE160" s="63"/>
      <c r="CF160" s="63"/>
      <c r="CG160" s="63"/>
      <c r="CH160" s="63"/>
      <c r="CI160" s="63" t="s">
        <v>128</v>
      </c>
      <c r="CJ160" s="63">
        <v>24</v>
      </c>
      <c r="CK160" s="382">
        <v>0</v>
      </c>
      <c r="CL160" s="63">
        <v>4</v>
      </c>
      <c r="CM160" s="63">
        <v>9</v>
      </c>
      <c r="CN160" s="63">
        <v>2</v>
      </c>
      <c r="CO160" s="63">
        <v>4</v>
      </c>
      <c r="CP160" s="63"/>
      <c r="CQ160" s="63">
        <v>4</v>
      </c>
      <c r="CR160" s="63"/>
      <c r="CS160" s="63" t="s">
        <v>48</v>
      </c>
      <c r="CT160" s="63">
        <v>9</v>
      </c>
    </row>
    <row r="161" spans="1:98" ht="15.75" thickBot="1" x14ac:dyDescent="0.3">
      <c r="A161" s="64" t="s">
        <v>1176</v>
      </c>
      <c r="B161" s="63">
        <v>25</v>
      </c>
      <c r="C161" s="63"/>
      <c r="D161" s="63" t="s">
        <v>45</v>
      </c>
      <c r="E161" s="63" t="s">
        <v>45</v>
      </c>
      <c r="F161" s="63" t="s">
        <v>48</v>
      </c>
      <c r="G161" s="63" t="s">
        <v>39</v>
      </c>
      <c r="H161" s="63" t="s">
        <v>58</v>
      </c>
      <c r="I161" s="63" t="s">
        <v>63</v>
      </c>
      <c r="J161" s="63" t="s">
        <v>65</v>
      </c>
      <c r="K161" s="63" t="s">
        <v>33</v>
      </c>
      <c r="L161" s="63" t="s">
        <v>39</v>
      </c>
      <c r="M161" s="63" t="s">
        <v>33</v>
      </c>
      <c r="N161" s="63" t="s">
        <v>28</v>
      </c>
      <c r="O161" s="350"/>
      <c r="P161" s="63"/>
      <c r="Q161" s="63"/>
      <c r="R161" s="63"/>
      <c r="S161" s="63"/>
      <c r="T161" s="350"/>
      <c r="U161" s="63"/>
      <c r="V161" s="63"/>
      <c r="W161" s="63"/>
      <c r="X161" s="63"/>
      <c r="Y161" s="640"/>
      <c r="Z161" s="350"/>
      <c r="AA161" s="63"/>
      <c r="AB161" s="63"/>
      <c r="AC161" s="63"/>
      <c r="AD161" s="350"/>
      <c r="AE161" s="136"/>
      <c r="AF161" s="63"/>
      <c r="AG161" s="63"/>
      <c r="AH161" s="63"/>
      <c r="AI161" s="350"/>
      <c r="AJ161" s="63"/>
      <c r="AK161" s="63"/>
      <c r="AL161" s="63"/>
      <c r="AM161" s="63"/>
      <c r="AN161" s="63"/>
      <c r="AO161" s="63"/>
      <c r="AP161" s="350"/>
      <c r="AQ161" s="63"/>
      <c r="AR161" s="63"/>
      <c r="AS161" s="63"/>
      <c r="AT161" s="63"/>
      <c r="AU161" s="63"/>
      <c r="AV161" s="350"/>
      <c r="AW161" s="63"/>
      <c r="AX161" s="63"/>
      <c r="AY161" s="63"/>
      <c r="AZ161" s="63"/>
      <c r="BA161" s="649"/>
      <c r="BB161" s="63"/>
      <c r="BC161" s="63"/>
      <c r="BD161" s="63"/>
      <c r="BE161" s="63"/>
      <c r="BF161" s="350"/>
      <c r="BG161" s="63"/>
      <c r="BH161" s="63"/>
      <c r="BI161" s="63"/>
      <c r="BJ161" s="63"/>
      <c r="BK161" s="350"/>
      <c r="BL161" s="63"/>
      <c r="BM161" s="63"/>
      <c r="BN161" s="63"/>
      <c r="BO161" s="63"/>
      <c r="BP161" s="350"/>
      <c r="BQ161" s="63"/>
      <c r="BR161" s="63"/>
      <c r="BS161" s="63"/>
      <c r="BT161" s="63"/>
      <c r="BU161" s="350"/>
      <c r="BV161" s="63"/>
      <c r="BW161" s="63"/>
      <c r="BX161" s="63"/>
      <c r="BY161" s="63"/>
      <c r="BZ161" s="350"/>
      <c r="CA161" s="63" t="s">
        <v>65</v>
      </c>
      <c r="CB161" s="63" t="s">
        <v>65</v>
      </c>
      <c r="CC161" s="63" t="s">
        <v>61</v>
      </c>
      <c r="CD161" s="350"/>
      <c r="CE161" s="63"/>
      <c r="CF161" s="63"/>
      <c r="CG161" s="63"/>
      <c r="CH161" s="63"/>
      <c r="CI161" s="63" t="s">
        <v>129</v>
      </c>
      <c r="CJ161" s="63">
        <v>25</v>
      </c>
      <c r="CK161" s="382">
        <v>1</v>
      </c>
      <c r="CL161" s="63">
        <v>7</v>
      </c>
      <c r="CM161" s="63">
        <v>6</v>
      </c>
      <c r="CN161" s="63">
        <v>0</v>
      </c>
      <c r="CO161" s="63">
        <v>1</v>
      </c>
      <c r="CP161" s="63"/>
      <c r="CQ161" s="63"/>
      <c r="CR161" s="63"/>
      <c r="CS161" s="63" t="s">
        <v>38</v>
      </c>
      <c r="CT161" s="63">
        <v>17</v>
      </c>
    </row>
    <row r="162" spans="1:98" ht="15.75" thickBot="1" x14ac:dyDescent="0.3">
      <c r="A162" s="64" t="s">
        <v>1177</v>
      </c>
      <c r="B162" s="63">
        <v>26</v>
      </c>
      <c r="C162" s="63"/>
      <c r="D162" s="63" t="s">
        <v>32</v>
      </c>
      <c r="E162" s="63" t="s">
        <v>39</v>
      </c>
      <c r="F162" s="63" t="s">
        <v>46</v>
      </c>
      <c r="G162" s="63" t="s">
        <v>39</v>
      </c>
      <c r="H162" s="63" t="s">
        <v>46</v>
      </c>
      <c r="I162" s="63" t="s">
        <v>64</v>
      </c>
      <c r="J162" s="63" t="s">
        <v>67</v>
      </c>
      <c r="K162" s="63" t="s">
        <v>39</v>
      </c>
      <c r="L162" s="63" t="s">
        <v>65</v>
      </c>
      <c r="M162" s="63" t="s">
        <v>48</v>
      </c>
      <c r="N162" s="63" t="s">
        <v>62</v>
      </c>
      <c r="O162" s="350"/>
      <c r="P162" s="63"/>
      <c r="Q162" s="63"/>
      <c r="R162" s="63"/>
      <c r="S162" s="63"/>
      <c r="T162" s="350"/>
      <c r="U162" s="63"/>
      <c r="V162" s="63"/>
      <c r="W162" s="63"/>
      <c r="X162" s="63"/>
      <c r="Y162" s="640"/>
      <c r="Z162" s="350"/>
      <c r="AA162" s="63"/>
      <c r="AB162" s="63"/>
      <c r="AC162" s="63"/>
      <c r="AD162" s="350"/>
      <c r="AE162" s="136"/>
      <c r="AF162" s="63"/>
      <c r="AG162" s="63"/>
      <c r="AH162" s="63"/>
      <c r="AI162" s="350"/>
      <c r="AJ162" s="63"/>
      <c r="AK162" s="63"/>
      <c r="AL162" s="63"/>
      <c r="AM162" s="63"/>
      <c r="AN162" s="63"/>
      <c r="AO162" s="63"/>
      <c r="AP162" s="350"/>
      <c r="AQ162" s="63"/>
      <c r="AR162" s="63"/>
      <c r="AS162" s="63"/>
      <c r="AT162" s="63"/>
      <c r="AU162" s="63"/>
      <c r="AV162" s="350"/>
      <c r="AW162" s="63"/>
      <c r="AX162" s="63"/>
      <c r="AY162" s="63"/>
      <c r="AZ162" s="63"/>
      <c r="BA162" s="649"/>
      <c r="BB162" s="63"/>
      <c r="BC162" s="63"/>
      <c r="BD162" s="63"/>
      <c r="BE162" s="63"/>
      <c r="BF162" s="350"/>
      <c r="BG162" s="63"/>
      <c r="BH162" s="63"/>
      <c r="BI162" s="63"/>
      <c r="BJ162" s="63"/>
      <c r="BK162" s="350"/>
      <c r="BL162" s="63"/>
      <c r="BM162" s="63"/>
      <c r="BN162" s="63"/>
      <c r="BO162" s="63"/>
      <c r="BP162" s="350"/>
      <c r="BQ162" s="63"/>
      <c r="BR162" s="63"/>
      <c r="BS162" s="63"/>
      <c r="BT162" s="63"/>
      <c r="BU162" s="350"/>
      <c r="BV162" s="63"/>
      <c r="BW162" s="63"/>
      <c r="BX162" s="63"/>
      <c r="BY162" s="63"/>
      <c r="BZ162" s="350"/>
      <c r="CA162" s="63" t="s">
        <v>46</v>
      </c>
      <c r="CB162" s="63" t="s">
        <v>46</v>
      </c>
      <c r="CC162" s="63" t="s">
        <v>35</v>
      </c>
      <c r="CD162" s="350"/>
      <c r="CE162" s="63"/>
      <c r="CF162" s="63"/>
      <c r="CG162" s="63"/>
      <c r="CH162" s="63"/>
      <c r="CI162" s="63" t="s">
        <v>130</v>
      </c>
      <c r="CJ162" s="63">
        <v>26</v>
      </c>
      <c r="CK162" s="382">
        <v>0</v>
      </c>
      <c r="CL162" s="63">
        <v>5</v>
      </c>
      <c r="CM162" s="63">
        <v>3</v>
      </c>
      <c r="CN162" s="63">
        <v>6</v>
      </c>
      <c r="CO162" s="63"/>
      <c r="CP162" s="63"/>
      <c r="CQ162" s="63"/>
      <c r="CR162" s="63"/>
      <c r="CS162" s="63" t="s">
        <v>62</v>
      </c>
      <c r="CT162" s="63">
        <v>3</v>
      </c>
    </row>
    <row r="163" spans="1:98" ht="15.75" thickBot="1" x14ac:dyDescent="0.3">
      <c r="A163" s="64" t="s">
        <v>1178</v>
      </c>
      <c r="B163" s="63">
        <v>27</v>
      </c>
      <c r="C163" s="63"/>
      <c r="D163" s="63" t="s">
        <v>68</v>
      </c>
      <c r="E163" s="63" t="s">
        <v>32</v>
      </c>
      <c r="F163" s="63" t="s">
        <v>48</v>
      </c>
      <c r="G163" s="63" t="s">
        <v>68</v>
      </c>
      <c r="H163" s="63" t="s">
        <v>33</v>
      </c>
      <c r="I163" s="63" t="s">
        <v>63</v>
      </c>
      <c r="J163" s="63" t="s">
        <v>33</v>
      </c>
      <c r="K163" s="63" t="s">
        <v>36</v>
      </c>
      <c r="L163" s="63" t="s">
        <v>48</v>
      </c>
      <c r="M163" s="63" t="s">
        <v>31</v>
      </c>
      <c r="N163" s="63" t="s">
        <v>31</v>
      </c>
      <c r="O163" s="350"/>
      <c r="P163" s="63"/>
      <c r="Q163" s="63"/>
      <c r="R163" s="63"/>
      <c r="S163" s="63"/>
      <c r="T163" s="350"/>
      <c r="U163" s="63"/>
      <c r="V163" s="63"/>
      <c r="W163" s="63"/>
      <c r="X163" s="63"/>
      <c r="Y163" s="640"/>
      <c r="Z163" s="350"/>
      <c r="AA163" s="63"/>
      <c r="AB163" s="63"/>
      <c r="AC163" s="63"/>
      <c r="AD163" s="350"/>
      <c r="AE163" s="136"/>
      <c r="AF163" s="63"/>
      <c r="AG163" s="63"/>
      <c r="AH163" s="63"/>
      <c r="AI163" s="350"/>
      <c r="AJ163" s="63"/>
      <c r="AK163" s="63"/>
      <c r="AL163" s="63"/>
      <c r="AM163" s="63"/>
      <c r="AN163" s="63"/>
      <c r="AO163" s="63"/>
      <c r="AP163" s="350"/>
      <c r="AQ163" s="63"/>
      <c r="AR163" s="63"/>
      <c r="AS163" s="63"/>
      <c r="AT163" s="63"/>
      <c r="AU163" s="63"/>
      <c r="AV163" s="350"/>
      <c r="AW163" s="63"/>
      <c r="AX163" s="63"/>
      <c r="AY163" s="63"/>
      <c r="AZ163" s="63"/>
      <c r="BA163" s="649"/>
      <c r="BB163" s="63"/>
      <c r="BC163" s="63"/>
      <c r="BD163" s="63"/>
      <c r="BE163" s="63"/>
      <c r="BF163" s="350"/>
      <c r="BG163" s="63"/>
      <c r="BH163" s="63"/>
      <c r="BI163" s="63"/>
      <c r="BJ163" s="63"/>
      <c r="BK163" s="350"/>
      <c r="BL163" s="63"/>
      <c r="BM163" s="63"/>
      <c r="BN163" s="63"/>
      <c r="BO163" s="63"/>
      <c r="BP163" s="350"/>
      <c r="BQ163" s="63"/>
      <c r="BR163" s="63"/>
      <c r="BS163" s="63"/>
      <c r="BT163" s="63"/>
      <c r="BU163" s="350"/>
      <c r="BV163" s="63"/>
      <c r="BW163" s="63"/>
      <c r="BX163" s="63"/>
      <c r="BY163" s="63"/>
      <c r="BZ163" s="350"/>
      <c r="CA163" s="63" t="s">
        <v>65</v>
      </c>
      <c r="CB163" s="63" t="s">
        <v>65</v>
      </c>
      <c r="CC163" s="63" t="s">
        <v>28</v>
      </c>
      <c r="CD163" s="350"/>
      <c r="CE163" s="63"/>
      <c r="CF163" s="63"/>
      <c r="CG163" s="63"/>
      <c r="CH163" s="63"/>
      <c r="CI163" s="63" t="s">
        <v>128</v>
      </c>
      <c r="CJ163" s="63">
        <v>27</v>
      </c>
      <c r="CK163" s="382">
        <v>5</v>
      </c>
      <c r="CL163" s="63">
        <v>4</v>
      </c>
      <c r="CM163" s="63">
        <v>5</v>
      </c>
      <c r="CN163" s="63">
        <v>0</v>
      </c>
      <c r="CO163" s="63">
        <v>11</v>
      </c>
      <c r="CP163" s="63"/>
      <c r="CQ163" s="63">
        <v>2</v>
      </c>
      <c r="CR163" s="63"/>
      <c r="CS163" s="63" t="s">
        <v>61</v>
      </c>
      <c r="CT163" s="63">
        <v>31</v>
      </c>
    </row>
    <row r="164" spans="1:98" ht="15.75" thickBot="1" x14ac:dyDescent="0.3">
      <c r="A164" s="64" t="s">
        <v>1179</v>
      </c>
      <c r="B164" s="63">
        <v>28</v>
      </c>
      <c r="C164" s="63"/>
      <c r="D164" s="63" t="s">
        <v>60</v>
      </c>
      <c r="E164" s="63" t="s">
        <v>48</v>
      </c>
      <c r="F164" s="63" t="s">
        <v>46</v>
      </c>
      <c r="G164" s="63" t="s">
        <v>63</v>
      </c>
      <c r="H164" s="63" t="s">
        <v>46</v>
      </c>
      <c r="I164" s="63" t="s">
        <v>59</v>
      </c>
      <c r="J164" s="63" t="s">
        <v>67</v>
      </c>
      <c r="K164" s="63" t="s">
        <v>65</v>
      </c>
      <c r="L164" s="63" t="s">
        <v>58</v>
      </c>
      <c r="M164" s="63" t="s">
        <v>33</v>
      </c>
      <c r="N164" s="63" t="s">
        <v>48</v>
      </c>
      <c r="O164" s="350"/>
      <c r="P164" s="63"/>
      <c r="Q164" s="63"/>
      <c r="R164" s="63"/>
      <c r="S164" s="63"/>
      <c r="T164" s="350"/>
      <c r="U164" s="63"/>
      <c r="V164" s="63"/>
      <c r="W164" s="63"/>
      <c r="X164" s="63"/>
      <c r="Y164" s="640"/>
      <c r="Z164" s="350"/>
      <c r="AA164" s="63"/>
      <c r="AB164" s="63"/>
      <c r="AC164" s="63"/>
      <c r="AD164" s="350"/>
      <c r="AE164" s="136"/>
      <c r="AF164" s="63"/>
      <c r="AG164" s="63"/>
      <c r="AH164" s="63"/>
      <c r="AI164" s="350"/>
      <c r="AJ164" s="63"/>
      <c r="AK164" s="63"/>
      <c r="AL164" s="63"/>
      <c r="AM164" s="63"/>
      <c r="AN164" s="63"/>
      <c r="AO164" s="63"/>
      <c r="AP164" s="350"/>
      <c r="AQ164" s="63" t="s">
        <v>67</v>
      </c>
      <c r="AR164" s="63" t="s">
        <v>58</v>
      </c>
      <c r="AS164" s="63" t="s">
        <v>45</v>
      </c>
      <c r="AT164" s="63"/>
      <c r="AU164" s="63" t="s">
        <v>48</v>
      </c>
      <c r="AV164" s="350"/>
      <c r="AW164" s="63"/>
      <c r="AX164" s="63"/>
      <c r="AY164" s="63"/>
      <c r="AZ164" s="63"/>
      <c r="BA164" s="649"/>
      <c r="BB164" s="63"/>
      <c r="BC164" s="63"/>
      <c r="BD164" s="63"/>
      <c r="BE164" s="63"/>
      <c r="BF164" s="350"/>
      <c r="BG164" s="63"/>
      <c r="BH164" s="63"/>
      <c r="BI164" s="63"/>
      <c r="BJ164" s="63"/>
      <c r="BK164" s="350"/>
      <c r="BL164" s="63"/>
      <c r="BM164" s="63"/>
      <c r="BN164" s="63"/>
      <c r="BO164" s="63"/>
      <c r="BP164" s="350"/>
      <c r="BQ164" s="63"/>
      <c r="BR164" s="63"/>
      <c r="BS164" s="63"/>
      <c r="BT164" s="63"/>
      <c r="BU164" s="350"/>
      <c r="BV164" s="63"/>
      <c r="BW164" s="63"/>
      <c r="BX164" s="63"/>
      <c r="BY164" s="63"/>
      <c r="BZ164" s="350"/>
      <c r="CA164" s="63"/>
      <c r="CB164" s="63"/>
      <c r="CC164" s="63"/>
      <c r="CD164" s="350"/>
      <c r="CE164" s="63"/>
      <c r="CF164" s="63"/>
      <c r="CG164" s="63"/>
      <c r="CH164" s="63"/>
      <c r="CI164" s="63" t="s">
        <v>128</v>
      </c>
      <c r="CJ164" s="63">
        <v>28</v>
      </c>
      <c r="CK164" s="382">
        <v>0</v>
      </c>
      <c r="CL164" s="63">
        <v>3</v>
      </c>
      <c r="CM164" s="63">
        <v>7</v>
      </c>
      <c r="CN164" s="63">
        <v>5</v>
      </c>
      <c r="CO164" s="63">
        <v>1</v>
      </c>
      <c r="CP164" s="63"/>
      <c r="CQ164" s="63"/>
      <c r="CR164" s="63"/>
      <c r="CS164" s="63" t="s">
        <v>62</v>
      </c>
      <c r="CT164" s="63">
        <v>5</v>
      </c>
    </row>
    <row r="165" spans="1:98" ht="15.75" thickBot="1" x14ac:dyDescent="0.3">
      <c r="A165" s="64" t="s">
        <v>1180</v>
      </c>
      <c r="B165" s="63">
        <v>29</v>
      </c>
      <c r="C165" s="63"/>
      <c r="D165" s="63" t="s">
        <v>45</v>
      </c>
      <c r="E165" s="63" t="s">
        <v>60</v>
      </c>
      <c r="F165" s="63" t="s">
        <v>62</v>
      </c>
      <c r="G165" s="63" t="s">
        <v>38</v>
      </c>
      <c r="H165" s="63" t="s">
        <v>65</v>
      </c>
      <c r="I165" s="63" t="s">
        <v>46</v>
      </c>
      <c r="J165" s="63" t="s">
        <v>39</v>
      </c>
      <c r="K165" s="63" t="s">
        <v>33</v>
      </c>
      <c r="L165" s="63" t="s">
        <v>62</v>
      </c>
      <c r="M165" s="63" t="s">
        <v>63</v>
      </c>
      <c r="N165" s="63" t="s">
        <v>39</v>
      </c>
      <c r="O165" s="350"/>
      <c r="P165" s="63"/>
      <c r="Q165" s="63"/>
      <c r="R165" s="63"/>
      <c r="S165" s="63"/>
      <c r="T165" s="350"/>
      <c r="U165" s="63"/>
      <c r="V165" s="63"/>
      <c r="W165" s="63"/>
      <c r="X165" s="63"/>
      <c r="Y165" s="640"/>
      <c r="Z165" s="350"/>
      <c r="AA165" s="63"/>
      <c r="AB165" s="63"/>
      <c r="AC165" s="63"/>
      <c r="AD165" s="350"/>
      <c r="AE165" s="136"/>
      <c r="AF165" s="63"/>
      <c r="AG165" s="63"/>
      <c r="AH165" s="63"/>
      <c r="AI165" s="350"/>
      <c r="AJ165" s="63"/>
      <c r="AK165" s="63"/>
      <c r="AL165" s="63"/>
      <c r="AM165" s="63"/>
      <c r="AN165" s="63"/>
      <c r="AO165" s="63"/>
      <c r="AP165" s="350"/>
      <c r="AQ165" s="63" t="s">
        <v>33</v>
      </c>
      <c r="AR165" s="63" t="s">
        <v>45</v>
      </c>
      <c r="AS165" s="63" t="s">
        <v>35</v>
      </c>
      <c r="AT165" s="63"/>
      <c r="AU165" s="63" t="s">
        <v>63</v>
      </c>
      <c r="AV165" s="350"/>
      <c r="AW165" s="63"/>
      <c r="AX165" s="63"/>
      <c r="AY165" s="63"/>
      <c r="AZ165" s="63"/>
      <c r="BA165" s="649"/>
      <c r="BB165" s="63"/>
      <c r="BC165" s="63"/>
      <c r="BD165" s="63"/>
      <c r="BE165" s="63"/>
      <c r="BF165" s="350"/>
      <c r="BG165" s="63"/>
      <c r="BH165" s="63"/>
      <c r="BI165" s="63"/>
      <c r="BJ165" s="63"/>
      <c r="BK165" s="350"/>
      <c r="BL165" s="63"/>
      <c r="BM165" s="63"/>
      <c r="BN165" s="63"/>
      <c r="BO165" s="63"/>
      <c r="BP165" s="350"/>
      <c r="BQ165" s="63"/>
      <c r="BR165" s="63"/>
      <c r="BS165" s="63"/>
      <c r="BT165" s="63"/>
      <c r="BU165" s="350"/>
      <c r="BV165" s="63"/>
      <c r="BW165" s="63"/>
      <c r="BX165" s="63"/>
      <c r="BY165" s="63"/>
      <c r="BZ165" s="350"/>
      <c r="CA165" s="63"/>
      <c r="CB165" s="63"/>
      <c r="CC165" s="63"/>
      <c r="CD165" s="350"/>
      <c r="CE165" s="63"/>
      <c r="CF165" s="63"/>
      <c r="CG165" s="63"/>
      <c r="CH165" s="63"/>
      <c r="CI165" s="63" t="s">
        <v>128</v>
      </c>
      <c r="CJ165" s="63">
        <v>29</v>
      </c>
      <c r="CK165" s="382">
        <v>0</v>
      </c>
      <c r="CL165" s="63">
        <v>9</v>
      </c>
      <c r="CM165" s="63">
        <v>5</v>
      </c>
      <c r="CN165" s="63">
        <v>1</v>
      </c>
      <c r="CO165" s="63">
        <v>4</v>
      </c>
      <c r="CP165" s="63"/>
      <c r="CQ165" s="63">
        <v>2</v>
      </c>
      <c r="CR165" s="63"/>
      <c r="CS165" s="63" t="s">
        <v>38</v>
      </c>
      <c r="CT165" s="63">
        <v>14</v>
      </c>
    </row>
    <row r="166" spans="1:98" ht="15.75" thickBot="1" x14ac:dyDescent="0.3">
      <c r="A166" s="64" t="s">
        <v>1181</v>
      </c>
      <c r="B166" s="63">
        <v>30</v>
      </c>
      <c r="C166" s="63"/>
      <c r="D166" s="63" t="s">
        <v>60</v>
      </c>
      <c r="E166" s="63" t="s">
        <v>58</v>
      </c>
      <c r="F166" s="63" t="s">
        <v>58</v>
      </c>
      <c r="G166" s="63" t="s">
        <v>63</v>
      </c>
      <c r="H166" s="63" t="s">
        <v>46</v>
      </c>
      <c r="I166" s="63" t="s">
        <v>59</v>
      </c>
      <c r="J166" s="63" t="s">
        <v>59</v>
      </c>
      <c r="K166" s="63" t="s">
        <v>58</v>
      </c>
      <c r="L166" s="63" t="s">
        <v>62</v>
      </c>
      <c r="M166" s="63" t="s">
        <v>63</v>
      </c>
      <c r="N166" s="63" t="s">
        <v>63</v>
      </c>
      <c r="O166" s="350"/>
      <c r="P166" s="63"/>
      <c r="Q166" s="63"/>
      <c r="R166" s="63"/>
      <c r="S166" s="63"/>
      <c r="T166" s="350"/>
      <c r="U166" s="63"/>
      <c r="V166" s="63"/>
      <c r="W166" s="63"/>
      <c r="X166" s="63"/>
      <c r="Y166" s="640"/>
      <c r="Z166" s="350"/>
      <c r="AA166" s="63"/>
      <c r="AB166" s="63"/>
      <c r="AC166" s="63"/>
      <c r="AD166" s="350"/>
      <c r="AE166" s="136"/>
      <c r="AF166" s="63"/>
      <c r="AG166" s="63"/>
      <c r="AH166" s="63"/>
      <c r="AI166" s="350"/>
      <c r="AJ166" s="63"/>
      <c r="AK166" s="63"/>
      <c r="AL166" s="63"/>
      <c r="AM166" s="63"/>
      <c r="AN166" s="63"/>
      <c r="AO166" s="63"/>
      <c r="AP166" s="350"/>
      <c r="AQ166" s="63" t="s">
        <v>58</v>
      </c>
      <c r="AR166" s="63" t="s">
        <v>59</v>
      </c>
      <c r="AS166" s="63" t="s">
        <v>59</v>
      </c>
      <c r="AT166" s="63"/>
      <c r="AU166" s="63" t="s">
        <v>48</v>
      </c>
      <c r="AV166" s="350"/>
      <c r="AW166" s="63"/>
      <c r="AX166" s="63"/>
      <c r="AY166" s="63"/>
      <c r="AZ166" s="63"/>
      <c r="BA166" s="649"/>
      <c r="BB166" s="63"/>
      <c r="BC166" s="63"/>
      <c r="BD166" s="63"/>
      <c r="BE166" s="63"/>
      <c r="BF166" s="350"/>
      <c r="BG166" s="63"/>
      <c r="BH166" s="63"/>
      <c r="BI166" s="63"/>
      <c r="BJ166" s="63"/>
      <c r="BK166" s="350"/>
      <c r="BL166" s="63"/>
      <c r="BM166" s="63"/>
      <c r="BN166" s="63"/>
      <c r="BO166" s="63"/>
      <c r="BP166" s="350"/>
      <c r="BQ166" s="63"/>
      <c r="BR166" s="63"/>
      <c r="BS166" s="63"/>
      <c r="BT166" s="63"/>
      <c r="BU166" s="350"/>
      <c r="BV166" s="63"/>
      <c r="BW166" s="63"/>
      <c r="BX166" s="63"/>
      <c r="BY166" s="63"/>
      <c r="BZ166" s="350"/>
      <c r="CA166" s="63"/>
      <c r="CB166" s="63"/>
      <c r="CC166" s="63"/>
      <c r="CD166" s="350"/>
      <c r="CE166" s="63"/>
      <c r="CF166" s="63"/>
      <c r="CG166" s="63"/>
      <c r="CH166" s="63"/>
      <c r="CI166" s="63" t="s">
        <v>128</v>
      </c>
      <c r="CJ166" s="63">
        <v>30</v>
      </c>
      <c r="CK166" s="382">
        <v>0</v>
      </c>
      <c r="CL166" s="63">
        <v>1</v>
      </c>
      <c r="CM166" s="63">
        <v>9</v>
      </c>
      <c r="CN166" s="63">
        <v>5</v>
      </c>
      <c r="CO166" s="63"/>
      <c r="CP166" s="63"/>
      <c r="CQ166" s="63">
        <v>4</v>
      </c>
      <c r="CR166" s="63"/>
      <c r="CS166" s="63" t="s">
        <v>65</v>
      </c>
      <c r="CT166" s="63">
        <v>2</v>
      </c>
    </row>
    <row r="167" spans="1:98" ht="15.75" thickBot="1" x14ac:dyDescent="0.3">
      <c r="A167" s="64" t="s">
        <v>1182</v>
      </c>
      <c r="B167" s="63">
        <v>31</v>
      </c>
      <c r="C167" s="63"/>
      <c r="D167" s="63" t="s">
        <v>45</v>
      </c>
      <c r="E167" s="63" t="s">
        <v>36</v>
      </c>
      <c r="F167" s="63" t="s">
        <v>65</v>
      </c>
      <c r="G167" s="63" t="s">
        <v>33</v>
      </c>
      <c r="H167" s="63" t="s">
        <v>39</v>
      </c>
      <c r="I167" s="63" t="s">
        <v>62</v>
      </c>
      <c r="J167" s="63" t="s">
        <v>65</v>
      </c>
      <c r="K167" s="63" t="s">
        <v>61</v>
      </c>
      <c r="L167" s="63" t="s">
        <v>39</v>
      </c>
      <c r="M167" s="63" t="s">
        <v>49</v>
      </c>
      <c r="N167" s="63" t="s">
        <v>34</v>
      </c>
      <c r="O167" s="350"/>
      <c r="P167" s="63"/>
      <c r="Q167" s="63"/>
      <c r="R167" s="63"/>
      <c r="S167" s="63"/>
      <c r="T167" s="350"/>
      <c r="U167" s="63"/>
      <c r="V167" s="63"/>
      <c r="W167" s="63"/>
      <c r="X167" s="63"/>
      <c r="Y167" s="640"/>
      <c r="Z167" s="350"/>
      <c r="AA167" s="63"/>
      <c r="AB167" s="63"/>
      <c r="AC167" s="63"/>
      <c r="AD167" s="350"/>
      <c r="AE167" s="136"/>
      <c r="AF167" s="63"/>
      <c r="AG167" s="63"/>
      <c r="AH167" s="63"/>
      <c r="AI167" s="350"/>
      <c r="AJ167" s="63"/>
      <c r="AK167" s="63"/>
      <c r="AL167" s="63"/>
      <c r="AM167" s="63"/>
      <c r="AN167" s="63"/>
      <c r="AO167" s="63"/>
      <c r="AP167" s="350"/>
      <c r="AQ167" s="63" t="s">
        <v>39</v>
      </c>
      <c r="AR167" s="63" t="s">
        <v>33</v>
      </c>
      <c r="AS167" s="63" t="s">
        <v>49</v>
      </c>
      <c r="AT167" s="63"/>
      <c r="AU167" s="63" t="s">
        <v>49</v>
      </c>
      <c r="AV167" s="350"/>
      <c r="AW167" s="63"/>
      <c r="AX167" s="63"/>
      <c r="AY167" s="63"/>
      <c r="AZ167" s="63"/>
      <c r="BA167" s="649"/>
      <c r="BB167" s="63"/>
      <c r="BC167" s="63"/>
      <c r="BD167" s="63"/>
      <c r="BE167" s="63"/>
      <c r="BF167" s="350"/>
      <c r="BG167" s="63"/>
      <c r="BH167" s="63"/>
      <c r="BI167" s="63"/>
      <c r="BJ167" s="63"/>
      <c r="BK167" s="350"/>
      <c r="BL167" s="63"/>
      <c r="BM167" s="63"/>
      <c r="BN167" s="63"/>
      <c r="BO167" s="63"/>
      <c r="BP167" s="350"/>
      <c r="BQ167" s="63"/>
      <c r="BR167" s="63"/>
      <c r="BS167" s="63"/>
      <c r="BT167" s="63"/>
      <c r="BU167" s="350"/>
      <c r="BV167" s="63"/>
      <c r="BW167" s="63"/>
      <c r="BX167" s="63"/>
      <c r="BY167" s="63"/>
      <c r="BZ167" s="350"/>
      <c r="CA167" s="63"/>
      <c r="CB167" s="63"/>
      <c r="CC167" s="63"/>
      <c r="CD167" s="350"/>
      <c r="CE167" s="63"/>
      <c r="CF167" s="63"/>
      <c r="CG167" s="63"/>
      <c r="CH167" s="63"/>
      <c r="CI167" s="63" t="s">
        <v>128</v>
      </c>
      <c r="CJ167" s="63">
        <v>31</v>
      </c>
      <c r="CK167" s="382">
        <v>1</v>
      </c>
      <c r="CL167" s="63">
        <v>11</v>
      </c>
      <c r="CM167" s="63">
        <v>3</v>
      </c>
      <c r="CN167" s="63">
        <v>0</v>
      </c>
      <c r="CO167" s="63">
        <v>11</v>
      </c>
      <c r="CP167" s="63"/>
      <c r="CQ167" s="63">
        <v>2</v>
      </c>
      <c r="CR167" s="63"/>
      <c r="CS167" s="63" t="s">
        <v>32</v>
      </c>
      <c r="CT167" s="63">
        <v>23</v>
      </c>
    </row>
    <row r="168" spans="1:98" ht="15.75" thickBot="1" x14ac:dyDescent="0.3">
      <c r="A168" s="64" t="s">
        <v>1183</v>
      </c>
      <c r="B168" s="63">
        <v>32</v>
      </c>
      <c r="C168" s="63"/>
      <c r="D168" s="63" t="s">
        <v>49</v>
      </c>
      <c r="E168" s="63" t="s">
        <v>33</v>
      </c>
      <c r="F168" s="63" t="s">
        <v>38</v>
      </c>
      <c r="G168" s="63" t="s">
        <v>38</v>
      </c>
      <c r="H168" s="63" t="s">
        <v>65</v>
      </c>
      <c r="I168" s="63" t="s">
        <v>46</v>
      </c>
      <c r="J168" s="63" t="s">
        <v>63</v>
      </c>
      <c r="K168" s="63" t="s">
        <v>48</v>
      </c>
      <c r="L168" s="63" t="s">
        <v>65</v>
      </c>
      <c r="M168" s="63" t="s">
        <v>48</v>
      </c>
      <c r="N168" s="63" t="s">
        <v>39</v>
      </c>
      <c r="O168" s="350"/>
      <c r="P168" s="63"/>
      <c r="Q168" s="63"/>
      <c r="R168" s="63"/>
      <c r="S168" s="63"/>
      <c r="T168" s="350"/>
      <c r="U168" s="63"/>
      <c r="V168" s="63"/>
      <c r="W168" s="63"/>
      <c r="X168" s="63"/>
      <c r="Y168" s="640"/>
      <c r="Z168" s="350"/>
      <c r="AA168" s="63"/>
      <c r="AB168" s="63"/>
      <c r="AC168" s="63"/>
      <c r="AD168" s="350"/>
      <c r="AE168" s="136"/>
      <c r="AF168" s="63"/>
      <c r="AG168" s="63"/>
      <c r="AH168" s="63"/>
      <c r="AI168" s="350"/>
      <c r="AJ168" s="63"/>
      <c r="AK168" s="63"/>
      <c r="AL168" s="63"/>
      <c r="AM168" s="63"/>
      <c r="AN168" s="63"/>
      <c r="AO168" s="63"/>
      <c r="AP168" s="350"/>
      <c r="AQ168" s="63" t="s">
        <v>65</v>
      </c>
      <c r="AR168" s="63" t="s">
        <v>59</v>
      </c>
      <c r="AS168" s="63" t="s">
        <v>62</v>
      </c>
      <c r="AT168" s="63"/>
      <c r="AU168" s="63" t="s">
        <v>62</v>
      </c>
      <c r="AV168" s="350"/>
      <c r="AW168" s="63"/>
      <c r="AX168" s="63"/>
      <c r="AY168" s="63"/>
      <c r="AZ168" s="63"/>
      <c r="BA168" s="649"/>
      <c r="BB168" s="63"/>
      <c r="BC168" s="63"/>
      <c r="BD168" s="63"/>
      <c r="BE168" s="63"/>
      <c r="BF168" s="350"/>
      <c r="BG168" s="63"/>
      <c r="BH168" s="63"/>
      <c r="BI168" s="63"/>
      <c r="BJ168" s="63"/>
      <c r="BK168" s="350"/>
      <c r="BL168" s="63"/>
      <c r="BM168" s="63"/>
      <c r="BN168" s="63"/>
      <c r="BO168" s="63"/>
      <c r="BP168" s="350"/>
      <c r="BQ168" s="63"/>
      <c r="BR168" s="63"/>
      <c r="BS168" s="63"/>
      <c r="BT168" s="63"/>
      <c r="BU168" s="350"/>
      <c r="BV168" s="63"/>
      <c r="BW168" s="63"/>
      <c r="BX168" s="63"/>
      <c r="BY168" s="63"/>
      <c r="BZ168" s="350"/>
      <c r="CA168" s="63"/>
      <c r="CB168" s="63"/>
      <c r="CC168" s="63"/>
      <c r="CD168" s="350"/>
      <c r="CE168" s="63"/>
      <c r="CF168" s="63"/>
      <c r="CG168" s="63"/>
      <c r="CH168" s="63"/>
      <c r="CI168" s="63" t="s">
        <v>130</v>
      </c>
      <c r="CJ168" s="63">
        <v>32</v>
      </c>
      <c r="CK168" s="382">
        <v>0</v>
      </c>
      <c r="CL168" s="63">
        <v>5</v>
      </c>
      <c r="CM168" s="63">
        <v>8</v>
      </c>
      <c r="CN168" s="63">
        <v>2</v>
      </c>
      <c r="CO168" s="63">
        <v>1</v>
      </c>
      <c r="CP168" s="63"/>
      <c r="CQ168" s="63"/>
      <c r="CR168" s="63"/>
      <c r="CS168" s="63" t="s">
        <v>63</v>
      </c>
      <c r="CT168" s="63">
        <v>7</v>
      </c>
    </row>
    <row r="169" spans="1:98" ht="15.75" thickBot="1" x14ac:dyDescent="0.3">
      <c r="A169" s="64" t="s">
        <v>1184</v>
      </c>
      <c r="B169" s="63">
        <v>33</v>
      </c>
      <c r="C169" s="63"/>
      <c r="D169" s="63" t="s">
        <v>36</v>
      </c>
      <c r="E169" s="63" t="s">
        <v>31</v>
      </c>
      <c r="F169" s="63" t="s">
        <v>65</v>
      </c>
      <c r="G169" s="63" t="s">
        <v>38</v>
      </c>
      <c r="H169" s="63" t="s">
        <v>39</v>
      </c>
      <c r="I169" s="63" t="s">
        <v>46</v>
      </c>
      <c r="J169" s="63" t="s">
        <v>58</v>
      </c>
      <c r="K169" s="63" t="s">
        <v>48</v>
      </c>
      <c r="L169" s="63" t="s">
        <v>39</v>
      </c>
      <c r="M169" s="63" t="s">
        <v>38</v>
      </c>
      <c r="N169" s="63" t="s">
        <v>60</v>
      </c>
      <c r="O169" s="350"/>
      <c r="P169" s="63"/>
      <c r="Q169" s="63"/>
      <c r="R169" s="63"/>
      <c r="S169" s="63"/>
      <c r="T169" s="350"/>
      <c r="U169" s="63"/>
      <c r="V169" s="63"/>
      <c r="W169" s="63"/>
      <c r="X169" s="63"/>
      <c r="Y169" s="640"/>
      <c r="Z169" s="350"/>
      <c r="AA169" s="63"/>
      <c r="AB169" s="63"/>
      <c r="AC169" s="63"/>
      <c r="AD169" s="350"/>
      <c r="AE169" s="136"/>
      <c r="AF169" s="63"/>
      <c r="AG169" s="63"/>
      <c r="AH169" s="63"/>
      <c r="AI169" s="350"/>
      <c r="AJ169" s="63"/>
      <c r="AK169" s="63"/>
      <c r="AL169" s="63"/>
      <c r="AM169" s="63"/>
      <c r="AN169" s="63"/>
      <c r="AO169" s="63"/>
      <c r="AP169" s="350"/>
      <c r="AQ169" s="63"/>
      <c r="AR169" s="63"/>
      <c r="AS169" s="63"/>
      <c r="AT169" s="63"/>
      <c r="AU169" s="63"/>
      <c r="AV169" s="350"/>
      <c r="AW169" s="63"/>
      <c r="AX169" s="63"/>
      <c r="AY169" s="63"/>
      <c r="AZ169" s="63"/>
      <c r="BA169" s="649"/>
      <c r="BB169" s="63"/>
      <c r="BC169" s="63"/>
      <c r="BD169" s="63"/>
      <c r="BE169" s="63"/>
      <c r="BF169" s="350"/>
      <c r="BG169" s="63"/>
      <c r="BH169" s="63"/>
      <c r="BI169" s="63"/>
      <c r="BJ169" s="63"/>
      <c r="BK169" s="350"/>
      <c r="BL169" s="63"/>
      <c r="BM169" s="63"/>
      <c r="BN169" s="63"/>
      <c r="BO169" s="63"/>
      <c r="BP169" s="350"/>
      <c r="BQ169" s="63"/>
      <c r="BR169" s="63"/>
      <c r="BS169" s="63"/>
      <c r="BT169" s="63"/>
      <c r="BU169" s="350"/>
      <c r="BV169" s="63"/>
      <c r="BW169" s="63"/>
      <c r="BX169" s="63"/>
      <c r="BY169" s="63"/>
      <c r="BZ169" s="350"/>
      <c r="CA169" s="63" t="s">
        <v>33</v>
      </c>
      <c r="CB169" s="63" t="s">
        <v>33</v>
      </c>
      <c r="CC169" s="63" t="s">
        <v>30</v>
      </c>
      <c r="CD169" s="350"/>
      <c r="CE169" s="63"/>
      <c r="CF169" s="63"/>
      <c r="CG169" s="63"/>
      <c r="CH169" s="63"/>
      <c r="CI169" s="63" t="s">
        <v>128</v>
      </c>
      <c r="CJ169" s="63">
        <v>33</v>
      </c>
      <c r="CK169" s="382">
        <v>2</v>
      </c>
      <c r="CL169" s="63">
        <v>8</v>
      </c>
      <c r="CM169" s="63">
        <v>3</v>
      </c>
      <c r="CN169" s="63">
        <v>1</v>
      </c>
      <c r="CO169" s="63">
        <v>4</v>
      </c>
      <c r="CP169" s="63"/>
      <c r="CQ169" s="63">
        <v>6</v>
      </c>
      <c r="CR169" s="63"/>
      <c r="CS169" s="63" t="s">
        <v>33</v>
      </c>
      <c r="CT169" s="63">
        <v>19</v>
      </c>
    </row>
    <row r="170" spans="1:98" ht="15.75" thickBot="1" x14ac:dyDescent="0.3">
      <c r="A170" s="64" t="s">
        <v>1185</v>
      </c>
      <c r="B170" s="63">
        <v>34</v>
      </c>
      <c r="C170" s="63"/>
      <c r="D170" s="63" t="s">
        <v>45</v>
      </c>
      <c r="E170" s="63" t="s">
        <v>60</v>
      </c>
      <c r="F170" s="63" t="s">
        <v>48</v>
      </c>
      <c r="G170" s="63" t="s">
        <v>38</v>
      </c>
      <c r="H170" s="63" t="s">
        <v>63</v>
      </c>
      <c r="I170" s="63" t="s">
        <v>62</v>
      </c>
      <c r="J170" s="63" t="s">
        <v>58</v>
      </c>
      <c r="K170" s="63" t="s">
        <v>68</v>
      </c>
      <c r="L170" s="63" t="s">
        <v>62</v>
      </c>
      <c r="M170" s="63" t="s">
        <v>35</v>
      </c>
      <c r="N170" s="63" t="s">
        <v>36</v>
      </c>
      <c r="O170" s="350"/>
      <c r="P170" s="63"/>
      <c r="Q170" s="63"/>
      <c r="R170" s="63"/>
      <c r="S170" s="63"/>
      <c r="T170" s="350"/>
      <c r="U170" s="63"/>
      <c r="V170" s="63"/>
      <c r="W170" s="63"/>
      <c r="X170" s="63"/>
      <c r="Y170" s="640"/>
      <c r="Z170" s="350"/>
      <c r="AA170" s="63"/>
      <c r="AB170" s="63"/>
      <c r="AC170" s="63"/>
      <c r="AD170" s="350"/>
      <c r="AE170" s="136"/>
      <c r="AF170" s="63"/>
      <c r="AG170" s="63"/>
      <c r="AH170" s="63"/>
      <c r="AI170" s="350"/>
      <c r="AJ170" s="63"/>
      <c r="AK170" s="63"/>
      <c r="AL170" s="63"/>
      <c r="AM170" s="63"/>
      <c r="AN170" s="63"/>
      <c r="AO170" s="63"/>
      <c r="AP170" s="350"/>
      <c r="AQ170" s="63"/>
      <c r="AR170" s="63"/>
      <c r="AS170" s="63"/>
      <c r="AT170" s="63"/>
      <c r="AU170" s="63"/>
      <c r="AV170" s="350"/>
      <c r="AW170" s="63"/>
      <c r="AX170" s="63"/>
      <c r="AY170" s="63"/>
      <c r="AZ170" s="63"/>
      <c r="BA170" s="649"/>
      <c r="BB170" s="63"/>
      <c r="BC170" s="63"/>
      <c r="BD170" s="63"/>
      <c r="BE170" s="63"/>
      <c r="BF170" s="350"/>
      <c r="BG170" s="63"/>
      <c r="BH170" s="63"/>
      <c r="BI170" s="63"/>
      <c r="BJ170" s="63"/>
      <c r="BK170" s="350"/>
      <c r="BL170" s="63"/>
      <c r="BM170" s="63"/>
      <c r="BN170" s="63"/>
      <c r="BO170" s="63"/>
      <c r="BP170" s="350"/>
      <c r="BQ170" s="63"/>
      <c r="BR170" s="63"/>
      <c r="BS170" s="63"/>
      <c r="BT170" s="63"/>
      <c r="BU170" s="350"/>
      <c r="BV170" s="63"/>
      <c r="BW170" s="63"/>
      <c r="BX170" s="63"/>
      <c r="BY170" s="63"/>
      <c r="BZ170" s="350"/>
      <c r="CA170" s="63" t="s">
        <v>46</v>
      </c>
      <c r="CB170" s="63" t="s">
        <v>46</v>
      </c>
      <c r="CC170" s="63" t="s">
        <v>38</v>
      </c>
      <c r="CD170" s="350"/>
      <c r="CE170" s="63"/>
      <c r="CF170" s="63"/>
      <c r="CG170" s="63"/>
      <c r="CH170" s="63"/>
      <c r="CI170" s="63" t="s">
        <v>128</v>
      </c>
      <c r="CJ170" s="63">
        <v>34</v>
      </c>
      <c r="CK170" s="382">
        <v>1</v>
      </c>
      <c r="CL170" s="63">
        <v>6</v>
      </c>
      <c r="CM170" s="63">
        <v>5</v>
      </c>
      <c r="CN170" s="63">
        <v>2</v>
      </c>
      <c r="CO170" s="63">
        <v>3</v>
      </c>
      <c r="CP170" s="63"/>
      <c r="CQ170" s="63"/>
      <c r="CR170" s="63"/>
      <c r="CS170" s="63" t="s">
        <v>38</v>
      </c>
      <c r="CT170" s="63">
        <v>16</v>
      </c>
    </row>
    <row r="171" spans="1:98" ht="15.75" thickBot="1" x14ac:dyDescent="0.3">
      <c r="A171" s="64" t="s">
        <v>1186</v>
      </c>
      <c r="B171" s="63">
        <v>35</v>
      </c>
      <c r="C171" s="63"/>
      <c r="D171" s="63" t="s">
        <v>45</v>
      </c>
      <c r="E171" s="63" t="s">
        <v>35</v>
      </c>
      <c r="F171" s="63" t="s">
        <v>62</v>
      </c>
      <c r="G171" s="63" t="s">
        <v>38</v>
      </c>
      <c r="H171" s="63" t="s">
        <v>48</v>
      </c>
      <c r="I171" s="63" t="s">
        <v>62</v>
      </c>
      <c r="J171" s="63" t="s">
        <v>46</v>
      </c>
      <c r="K171" s="63" t="s">
        <v>33</v>
      </c>
      <c r="L171" s="63" t="s">
        <v>38</v>
      </c>
      <c r="M171" s="63" t="s">
        <v>36</v>
      </c>
      <c r="N171" s="63" t="s">
        <v>45</v>
      </c>
      <c r="O171" s="350"/>
      <c r="P171" s="63"/>
      <c r="Q171" s="63"/>
      <c r="R171" s="63"/>
      <c r="S171" s="63"/>
      <c r="T171" s="350"/>
      <c r="U171" s="63"/>
      <c r="V171" s="63"/>
      <c r="W171" s="63"/>
      <c r="X171" s="63"/>
      <c r="Y171" s="640"/>
      <c r="Z171" s="350"/>
      <c r="AA171" s="63"/>
      <c r="AB171" s="63"/>
      <c r="AC171" s="63"/>
      <c r="AD171" s="350"/>
      <c r="AE171" s="136"/>
      <c r="AF171" s="63"/>
      <c r="AG171" s="63"/>
      <c r="AH171" s="63"/>
      <c r="AI171" s="350"/>
      <c r="AJ171" s="63"/>
      <c r="AK171" s="63"/>
      <c r="AL171" s="63"/>
      <c r="AM171" s="63"/>
      <c r="AN171" s="63"/>
      <c r="AO171" s="63"/>
      <c r="AP171" s="350"/>
      <c r="AQ171" s="63" t="s">
        <v>33</v>
      </c>
      <c r="AR171" s="63" t="s">
        <v>32</v>
      </c>
      <c r="AS171" s="63" t="s">
        <v>35</v>
      </c>
      <c r="AT171" s="63"/>
      <c r="AU171" s="63" t="s">
        <v>49</v>
      </c>
      <c r="AV171" s="350"/>
      <c r="AW171" s="63"/>
      <c r="AX171" s="63"/>
      <c r="AY171" s="63"/>
      <c r="AZ171" s="63"/>
      <c r="BA171" s="649"/>
      <c r="BB171" s="63"/>
      <c r="BC171" s="63"/>
      <c r="BD171" s="63"/>
      <c r="BE171" s="63"/>
      <c r="BF171" s="350"/>
      <c r="BG171" s="63"/>
      <c r="BH171" s="63"/>
      <c r="BI171" s="63"/>
      <c r="BJ171" s="63"/>
      <c r="BK171" s="350"/>
      <c r="BL171" s="63"/>
      <c r="BM171" s="63"/>
      <c r="BN171" s="63"/>
      <c r="BO171" s="63"/>
      <c r="BP171" s="350"/>
      <c r="BQ171" s="63"/>
      <c r="BR171" s="63"/>
      <c r="BS171" s="63"/>
      <c r="BT171" s="63"/>
      <c r="BU171" s="350"/>
      <c r="BV171" s="63"/>
      <c r="BW171" s="63"/>
      <c r="BX171" s="63"/>
      <c r="BY171" s="63"/>
      <c r="BZ171" s="350"/>
      <c r="CA171" s="63"/>
      <c r="CB171" s="63"/>
      <c r="CC171" s="63"/>
      <c r="CD171" s="350"/>
      <c r="CE171" s="63"/>
      <c r="CF171" s="63"/>
      <c r="CG171" s="63"/>
      <c r="CH171" s="63"/>
      <c r="CI171" s="63" t="s">
        <v>130</v>
      </c>
      <c r="CJ171" s="63">
        <v>35</v>
      </c>
      <c r="CK171" s="382">
        <v>0</v>
      </c>
      <c r="CL171" s="63">
        <v>11</v>
      </c>
      <c r="CM171" s="63">
        <v>3</v>
      </c>
      <c r="CN171" s="63">
        <v>1</v>
      </c>
      <c r="CO171" s="63">
        <v>4</v>
      </c>
      <c r="CP171" s="63"/>
      <c r="CQ171" s="63">
        <v>3</v>
      </c>
      <c r="CR171" s="63"/>
      <c r="CS171" s="63" t="s">
        <v>32</v>
      </c>
      <c r="CT171" s="63">
        <v>22</v>
      </c>
    </row>
    <row r="172" spans="1:98" ht="15.75" thickBot="1" x14ac:dyDescent="0.3">
      <c r="A172" s="64" t="s">
        <v>1187</v>
      </c>
      <c r="B172" s="63">
        <v>36</v>
      </c>
      <c r="C172" s="63"/>
      <c r="D172" s="63" t="s">
        <v>49</v>
      </c>
      <c r="E172" s="63" t="s">
        <v>36</v>
      </c>
      <c r="F172" s="63" t="s">
        <v>36</v>
      </c>
      <c r="G172" s="63" t="s">
        <v>69</v>
      </c>
      <c r="H172" s="63" t="s">
        <v>65</v>
      </c>
      <c r="I172" s="63" t="s">
        <v>59</v>
      </c>
      <c r="J172" s="63" t="s">
        <v>59</v>
      </c>
      <c r="K172" s="63" t="s">
        <v>49</v>
      </c>
      <c r="L172" s="63" t="s">
        <v>39</v>
      </c>
      <c r="M172" s="63" t="s">
        <v>40</v>
      </c>
      <c r="N172" s="63" t="s">
        <v>31</v>
      </c>
      <c r="O172" s="350"/>
      <c r="P172" s="63"/>
      <c r="Q172" s="63"/>
      <c r="R172" s="63"/>
      <c r="S172" s="63"/>
      <c r="T172" s="350"/>
      <c r="U172" s="63"/>
      <c r="V172" s="63"/>
      <c r="W172" s="63"/>
      <c r="X172" s="63"/>
      <c r="Y172" s="640"/>
      <c r="Z172" s="350"/>
      <c r="AA172" s="63"/>
      <c r="AB172" s="63"/>
      <c r="AC172" s="63"/>
      <c r="AD172" s="350"/>
      <c r="AE172" s="136"/>
      <c r="AF172" s="63"/>
      <c r="AG172" s="63"/>
      <c r="AH172" s="63"/>
      <c r="AI172" s="350"/>
      <c r="AJ172" s="63"/>
      <c r="AK172" s="63"/>
      <c r="AL172" s="63"/>
      <c r="AM172" s="63"/>
      <c r="AN172" s="63"/>
      <c r="AO172" s="63"/>
      <c r="AP172" s="350"/>
      <c r="AQ172" s="63" t="s">
        <v>39</v>
      </c>
      <c r="AR172" s="63" t="s">
        <v>60</v>
      </c>
      <c r="AS172" s="63" t="s">
        <v>45</v>
      </c>
      <c r="AT172" s="63"/>
      <c r="AU172" s="63" t="s">
        <v>48</v>
      </c>
      <c r="AV172" s="350"/>
      <c r="AW172" s="63"/>
      <c r="AX172" s="63"/>
      <c r="AY172" s="63"/>
      <c r="AZ172" s="63"/>
      <c r="BA172" s="649"/>
      <c r="BB172" s="63"/>
      <c r="BC172" s="63"/>
      <c r="BD172" s="63"/>
      <c r="BE172" s="63"/>
      <c r="BF172" s="350"/>
      <c r="BG172" s="63"/>
      <c r="BH172" s="63"/>
      <c r="BI172" s="63"/>
      <c r="BJ172" s="63"/>
      <c r="BK172" s="350"/>
      <c r="BL172" s="63"/>
      <c r="BM172" s="63"/>
      <c r="BN172" s="63"/>
      <c r="BO172" s="63"/>
      <c r="BP172" s="350"/>
      <c r="BQ172" s="63"/>
      <c r="BR172" s="63"/>
      <c r="BS172" s="63"/>
      <c r="BT172" s="63"/>
      <c r="BU172" s="350"/>
      <c r="BV172" s="63"/>
      <c r="BW172" s="63"/>
      <c r="BX172" s="63"/>
      <c r="BY172" s="63"/>
      <c r="BZ172" s="350"/>
      <c r="CA172" s="63"/>
      <c r="CB172" s="63"/>
      <c r="CC172" s="63"/>
      <c r="CD172" s="350"/>
      <c r="CE172" s="63"/>
      <c r="CF172" s="63"/>
      <c r="CG172" s="63"/>
      <c r="CH172" s="63"/>
      <c r="CI172" s="63" t="s">
        <v>130</v>
      </c>
      <c r="CJ172" s="63">
        <v>36</v>
      </c>
      <c r="CK172" s="382">
        <v>3</v>
      </c>
      <c r="CL172" s="63">
        <v>8</v>
      </c>
      <c r="CM172" s="63">
        <v>2</v>
      </c>
      <c r="CN172" s="63">
        <v>2</v>
      </c>
      <c r="CO172" s="63">
        <v>2</v>
      </c>
      <c r="CP172" s="63"/>
      <c r="CQ172" s="63">
        <v>5</v>
      </c>
      <c r="CR172" s="63"/>
      <c r="CS172" s="63" t="s">
        <v>60</v>
      </c>
      <c r="CT172" s="63">
        <v>28</v>
      </c>
    </row>
    <row r="173" spans="1:98" ht="15.75" thickBot="1" x14ac:dyDescent="0.3">
      <c r="A173" s="64" t="s">
        <v>1188</v>
      </c>
      <c r="B173" s="63">
        <v>37</v>
      </c>
      <c r="C173" s="63"/>
      <c r="D173" s="63" t="s">
        <v>36</v>
      </c>
      <c r="E173" s="63" t="s">
        <v>45</v>
      </c>
      <c r="F173" s="63" t="s">
        <v>39</v>
      </c>
      <c r="G173" s="63" t="s">
        <v>38</v>
      </c>
      <c r="H173" s="63" t="s">
        <v>63</v>
      </c>
      <c r="I173" s="63" t="s">
        <v>59</v>
      </c>
      <c r="J173" s="63" t="s">
        <v>59</v>
      </c>
      <c r="K173" s="63" t="s">
        <v>32</v>
      </c>
      <c r="L173" s="63" t="s">
        <v>62</v>
      </c>
      <c r="M173" s="63" t="s">
        <v>28</v>
      </c>
      <c r="N173" s="63" t="s">
        <v>40</v>
      </c>
      <c r="O173" s="350"/>
      <c r="P173" s="63"/>
      <c r="Q173" s="63"/>
      <c r="R173" s="63"/>
      <c r="S173" s="63"/>
      <c r="T173" s="350"/>
      <c r="U173" s="63"/>
      <c r="V173" s="63"/>
      <c r="W173" s="63"/>
      <c r="X173" s="63"/>
      <c r="Y173" s="640"/>
      <c r="Z173" s="350"/>
      <c r="AA173" s="63"/>
      <c r="AB173" s="63"/>
      <c r="AC173" s="63"/>
      <c r="AD173" s="350"/>
      <c r="AE173" s="136"/>
      <c r="AF173" s="63"/>
      <c r="AG173" s="63"/>
      <c r="AH173" s="63"/>
      <c r="AI173" s="350"/>
      <c r="AJ173" s="63"/>
      <c r="AK173" s="63"/>
      <c r="AL173" s="63"/>
      <c r="AM173" s="63"/>
      <c r="AN173" s="63"/>
      <c r="AO173" s="63"/>
      <c r="AP173" s="350"/>
      <c r="AQ173" s="63"/>
      <c r="AR173" s="63"/>
      <c r="AS173" s="63"/>
      <c r="AT173" s="63"/>
      <c r="AU173" s="63"/>
      <c r="AV173" s="350"/>
      <c r="AW173" s="63"/>
      <c r="AX173" s="63"/>
      <c r="AY173" s="63"/>
      <c r="AZ173" s="63"/>
      <c r="BA173" s="649"/>
      <c r="BB173" s="63"/>
      <c r="BC173" s="63"/>
      <c r="BD173" s="63"/>
      <c r="BE173" s="63"/>
      <c r="BF173" s="350"/>
      <c r="BG173" s="63"/>
      <c r="BH173" s="63"/>
      <c r="BI173" s="63"/>
      <c r="BJ173" s="63"/>
      <c r="BK173" s="350"/>
      <c r="BL173" s="63"/>
      <c r="BM173" s="63"/>
      <c r="BN173" s="63"/>
      <c r="BO173" s="63"/>
      <c r="BP173" s="350"/>
      <c r="BQ173" s="63"/>
      <c r="BR173" s="63"/>
      <c r="BS173" s="63"/>
      <c r="BT173" s="63"/>
      <c r="BU173" s="350"/>
      <c r="BV173" s="63"/>
      <c r="BW173" s="63"/>
      <c r="BX173" s="63"/>
      <c r="BY173" s="63"/>
      <c r="BZ173" s="350"/>
      <c r="CA173" s="63" t="s">
        <v>48</v>
      </c>
      <c r="CB173" s="63" t="s">
        <v>48</v>
      </c>
      <c r="CC173" s="63" t="s">
        <v>45</v>
      </c>
      <c r="CD173" s="350"/>
      <c r="CE173" s="63"/>
      <c r="CF173" s="63"/>
      <c r="CG173" s="63"/>
      <c r="CH173" s="63"/>
      <c r="CI173" s="63" t="s">
        <v>130</v>
      </c>
      <c r="CJ173" s="63">
        <v>37</v>
      </c>
      <c r="CK173" s="382">
        <v>2</v>
      </c>
      <c r="CL173" s="63">
        <v>6</v>
      </c>
      <c r="CM173" s="63">
        <v>4</v>
      </c>
      <c r="CN173" s="63">
        <v>2</v>
      </c>
      <c r="CO173" s="63">
        <v>4</v>
      </c>
      <c r="CP173" s="63"/>
      <c r="CQ173" s="63"/>
      <c r="CR173" s="63"/>
      <c r="CS173" s="63" t="s">
        <v>32</v>
      </c>
      <c r="CT173" s="63">
        <v>21</v>
      </c>
    </row>
    <row r="174" spans="1:98" ht="15.75" thickBot="1" x14ac:dyDescent="0.3">
      <c r="A174" s="64" t="s">
        <v>1189</v>
      </c>
      <c r="B174" s="63">
        <v>38</v>
      </c>
      <c r="C174" s="63"/>
      <c r="D174" s="63" t="s">
        <v>32</v>
      </c>
      <c r="E174" s="63" t="s">
        <v>63</v>
      </c>
      <c r="F174" s="63" t="s">
        <v>47</v>
      </c>
      <c r="G174" s="63" t="s">
        <v>62</v>
      </c>
      <c r="H174" s="63" t="s">
        <v>63</v>
      </c>
      <c r="I174" s="63" t="s">
        <v>59</v>
      </c>
      <c r="J174" s="63" t="s">
        <v>59</v>
      </c>
      <c r="K174" s="63" t="s">
        <v>58</v>
      </c>
      <c r="L174" s="63" t="s">
        <v>62</v>
      </c>
      <c r="M174" s="63" t="s">
        <v>39</v>
      </c>
      <c r="N174" s="63" t="s">
        <v>58</v>
      </c>
      <c r="O174" s="350"/>
      <c r="P174" s="63"/>
      <c r="Q174" s="63"/>
      <c r="R174" s="63"/>
      <c r="S174" s="63"/>
      <c r="T174" s="350"/>
      <c r="U174" s="63"/>
      <c r="V174" s="63"/>
      <c r="W174" s="63"/>
      <c r="X174" s="63"/>
      <c r="Y174" s="640"/>
      <c r="Z174" s="350"/>
      <c r="AA174" s="63"/>
      <c r="AB174" s="63"/>
      <c r="AC174" s="63"/>
      <c r="AD174" s="350"/>
      <c r="AE174" s="136"/>
      <c r="AF174" s="63"/>
      <c r="AG174" s="63"/>
      <c r="AH174" s="63"/>
      <c r="AI174" s="350"/>
      <c r="AJ174" s="63"/>
      <c r="AK174" s="63"/>
      <c r="AL174" s="63"/>
      <c r="AM174" s="63"/>
      <c r="AN174" s="63"/>
      <c r="AO174" s="63"/>
      <c r="AP174" s="350"/>
      <c r="AQ174" s="63"/>
      <c r="AR174" s="63"/>
      <c r="AS174" s="63"/>
      <c r="AT174" s="63"/>
      <c r="AU174" s="63"/>
      <c r="AV174" s="350"/>
      <c r="AW174" s="63"/>
      <c r="AX174" s="63"/>
      <c r="AY174" s="63"/>
      <c r="AZ174" s="63"/>
      <c r="BA174" s="649"/>
      <c r="BB174" s="63"/>
      <c r="BC174" s="63"/>
      <c r="BD174" s="63"/>
      <c r="BE174" s="63"/>
      <c r="BF174" s="350"/>
      <c r="BG174" s="63"/>
      <c r="BH174" s="63"/>
      <c r="BI174" s="63"/>
      <c r="BJ174" s="63"/>
      <c r="BK174" s="350"/>
      <c r="BL174" s="63"/>
      <c r="BM174" s="63"/>
      <c r="BN174" s="63"/>
      <c r="BO174" s="63"/>
      <c r="BP174" s="350"/>
      <c r="BQ174" s="63"/>
      <c r="BR174" s="63"/>
      <c r="BS174" s="63"/>
      <c r="BT174" s="63"/>
      <c r="BU174" s="350"/>
      <c r="BV174" s="63"/>
      <c r="BW174" s="63"/>
      <c r="BX174" s="63"/>
      <c r="BY174" s="63"/>
      <c r="BZ174" s="350"/>
      <c r="CA174" s="63" t="s">
        <v>64</v>
      </c>
      <c r="CB174" s="63" t="s">
        <v>64</v>
      </c>
      <c r="CC174" s="63" t="s">
        <v>59</v>
      </c>
      <c r="CD174" s="350"/>
      <c r="CE174" s="63"/>
      <c r="CF174" s="63"/>
      <c r="CG174" s="63"/>
      <c r="CH174" s="63"/>
      <c r="CI174" s="63" t="s">
        <v>130</v>
      </c>
      <c r="CJ174" s="63">
        <v>38</v>
      </c>
      <c r="CK174" s="382">
        <v>0</v>
      </c>
      <c r="CL174" s="63">
        <v>2</v>
      </c>
      <c r="CM174" s="63">
        <v>6</v>
      </c>
      <c r="CN174" s="63">
        <v>6</v>
      </c>
      <c r="CO174" s="63">
        <v>1</v>
      </c>
      <c r="CP174" s="63"/>
      <c r="CQ174" s="63">
        <v>1</v>
      </c>
      <c r="CR174" s="63"/>
      <c r="CS174" s="63" t="s">
        <v>58</v>
      </c>
      <c r="CT174" s="63">
        <v>1</v>
      </c>
    </row>
    <row r="175" spans="1:98" ht="15.75" thickBot="1" x14ac:dyDescent="0.3">
      <c r="A175" s="64" t="s">
        <v>1190</v>
      </c>
      <c r="B175" s="63">
        <v>39</v>
      </c>
      <c r="C175" s="63"/>
      <c r="D175" s="63" t="s">
        <v>32</v>
      </c>
      <c r="E175" s="63" t="s">
        <v>49</v>
      </c>
      <c r="F175" s="63" t="s">
        <v>32</v>
      </c>
      <c r="G175" s="63" t="s">
        <v>48</v>
      </c>
      <c r="H175" s="63" t="s">
        <v>63</v>
      </c>
      <c r="I175" s="63" t="s">
        <v>59</v>
      </c>
      <c r="J175" s="63" t="s">
        <v>65</v>
      </c>
      <c r="K175" s="63" t="s">
        <v>38</v>
      </c>
      <c r="L175" s="63" t="s">
        <v>65</v>
      </c>
      <c r="M175" s="63" t="s">
        <v>35</v>
      </c>
      <c r="N175" s="63" t="s">
        <v>45</v>
      </c>
      <c r="O175" s="350"/>
      <c r="P175" s="63"/>
      <c r="Q175" s="63"/>
      <c r="R175" s="63"/>
      <c r="S175" s="63"/>
      <c r="T175" s="350"/>
      <c r="U175" s="63"/>
      <c r="V175" s="63"/>
      <c r="W175" s="63"/>
      <c r="X175" s="63"/>
      <c r="Y175" s="640"/>
      <c r="Z175" s="350"/>
      <c r="AA175" s="63"/>
      <c r="AB175" s="63"/>
      <c r="AC175" s="63"/>
      <c r="AD175" s="350"/>
      <c r="AE175" s="136"/>
      <c r="AF175" s="63"/>
      <c r="AG175" s="63"/>
      <c r="AH175" s="63"/>
      <c r="AI175" s="350"/>
      <c r="AJ175" s="63"/>
      <c r="AK175" s="63"/>
      <c r="AL175" s="63"/>
      <c r="AM175" s="63"/>
      <c r="AN175" s="63"/>
      <c r="AO175" s="63"/>
      <c r="AP175" s="350"/>
      <c r="AQ175" s="63" t="s">
        <v>39</v>
      </c>
      <c r="AR175" s="63" t="s">
        <v>33</v>
      </c>
      <c r="AS175" s="63" t="s">
        <v>61</v>
      </c>
      <c r="AT175" s="63"/>
      <c r="AU175" s="63" t="s">
        <v>48</v>
      </c>
      <c r="AV175" s="350"/>
      <c r="AW175" s="63"/>
      <c r="AX175" s="63"/>
      <c r="AY175" s="63"/>
      <c r="AZ175" s="63"/>
      <c r="BA175" s="649"/>
      <c r="BB175" s="63"/>
      <c r="BC175" s="63"/>
      <c r="BD175" s="63"/>
      <c r="BE175" s="63"/>
      <c r="BF175" s="350"/>
      <c r="BG175" s="63"/>
      <c r="BH175" s="63"/>
      <c r="BI175" s="63"/>
      <c r="BJ175" s="63"/>
      <c r="BK175" s="350"/>
      <c r="BL175" s="63"/>
      <c r="BM175" s="63"/>
      <c r="BN175" s="63"/>
      <c r="BO175" s="63"/>
      <c r="BP175" s="350"/>
      <c r="BQ175" s="63"/>
      <c r="BR175" s="63"/>
      <c r="BS175" s="63"/>
      <c r="BT175" s="63"/>
      <c r="BU175" s="350"/>
      <c r="BV175" s="63"/>
      <c r="BW175" s="63"/>
      <c r="BX175" s="63"/>
      <c r="BY175" s="63"/>
      <c r="BZ175" s="350"/>
      <c r="CA175" s="63"/>
      <c r="CB175" s="63"/>
      <c r="CC175" s="63"/>
      <c r="CD175" s="350"/>
      <c r="CE175" s="63"/>
      <c r="CF175" s="63"/>
      <c r="CG175" s="63"/>
      <c r="CH175" s="63"/>
      <c r="CI175" s="63" t="s">
        <v>130</v>
      </c>
      <c r="CJ175" s="63">
        <v>39</v>
      </c>
      <c r="CK175" s="382">
        <v>0</v>
      </c>
      <c r="CL175" s="63">
        <v>9</v>
      </c>
      <c r="CM175" s="63">
        <v>5</v>
      </c>
      <c r="CN175" s="63">
        <v>1</v>
      </c>
      <c r="CO175" s="63">
        <v>1</v>
      </c>
      <c r="CP175" s="63"/>
      <c r="CQ175" s="63"/>
      <c r="CR175" s="63"/>
      <c r="CS175" s="63" t="s">
        <v>38</v>
      </c>
      <c r="CT175" s="63">
        <v>15</v>
      </c>
    </row>
    <row r="176" spans="1:98" ht="15.75" thickBot="1" x14ac:dyDescent="0.3">
      <c r="A176" s="64" t="s">
        <v>1191</v>
      </c>
      <c r="B176" s="63">
        <v>40</v>
      </c>
      <c r="C176" s="63"/>
      <c r="D176" s="63"/>
      <c r="E176" s="63"/>
      <c r="F176" s="63"/>
      <c r="G176" s="63"/>
      <c r="H176" s="63"/>
      <c r="I176" s="63"/>
      <c r="J176" s="63"/>
      <c r="K176" s="63"/>
      <c r="L176" s="63"/>
      <c r="M176" s="63"/>
      <c r="N176" s="63"/>
      <c r="O176" s="350"/>
      <c r="P176" s="63"/>
      <c r="Q176" s="63"/>
      <c r="R176" s="63"/>
      <c r="S176" s="63"/>
      <c r="T176" s="350"/>
      <c r="U176" s="63"/>
      <c r="V176" s="63"/>
      <c r="W176" s="63"/>
      <c r="X176" s="63"/>
      <c r="Y176" s="640"/>
      <c r="Z176" s="350"/>
      <c r="AA176" s="63"/>
      <c r="AB176" s="63"/>
      <c r="AC176" s="63"/>
      <c r="AD176" s="350"/>
      <c r="AE176" s="136"/>
      <c r="AF176" s="63"/>
      <c r="AG176" s="63"/>
      <c r="AH176" s="63"/>
      <c r="AI176" s="350"/>
      <c r="AJ176" s="63"/>
      <c r="AK176" s="63"/>
      <c r="AL176" s="63"/>
      <c r="AM176" s="63"/>
      <c r="AN176" s="63"/>
      <c r="AO176" s="63"/>
      <c r="AP176" s="350"/>
      <c r="AQ176" s="63"/>
      <c r="AR176" s="63"/>
      <c r="AS176" s="63"/>
      <c r="AT176" s="63"/>
      <c r="AU176" s="63"/>
      <c r="AV176" s="350"/>
      <c r="AW176" s="63"/>
      <c r="AX176" s="63"/>
      <c r="AY176" s="63"/>
      <c r="AZ176" s="63"/>
      <c r="BA176" s="649"/>
      <c r="BB176" s="63"/>
      <c r="BC176" s="63"/>
      <c r="BD176" s="63"/>
      <c r="BE176" s="63"/>
      <c r="BF176" s="350"/>
      <c r="BG176" s="63"/>
      <c r="BH176" s="63"/>
      <c r="BI176" s="63"/>
      <c r="BJ176" s="63"/>
      <c r="BK176" s="350"/>
      <c r="BL176" s="63"/>
      <c r="BM176" s="63"/>
      <c r="BN176" s="63"/>
      <c r="BO176" s="63"/>
      <c r="BP176" s="350"/>
      <c r="BQ176" s="63"/>
      <c r="BR176" s="63"/>
      <c r="BS176" s="63"/>
      <c r="BT176" s="63"/>
      <c r="BU176" s="350"/>
      <c r="BV176" s="63"/>
      <c r="BW176" s="63"/>
      <c r="BX176" s="63"/>
      <c r="BY176" s="63"/>
      <c r="BZ176" s="350"/>
      <c r="CA176" s="63"/>
      <c r="CB176" s="63"/>
      <c r="CC176" s="63"/>
      <c r="CD176" s="350"/>
      <c r="CE176" s="63"/>
      <c r="CF176" s="63"/>
      <c r="CG176" s="63"/>
      <c r="CH176" s="63"/>
      <c r="CI176" s="63"/>
      <c r="CJ176" s="63">
        <v>40</v>
      </c>
      <c r="CK176" s="382">
        <v>0</v>
      </c>
      <c r="CL176" s="63">
        <v>0</v>
      </c>
      <c r="CM176" s="63">
        <v>0</v>
      </c>
      <c r="CN176" s="63">
        <v>0</v>
      </c>
      <c r="CO176" s="63"/>
      <c r="CP176" s="63"/>
      <c r="CQ176" s="63"/>
      <c r="CR176" s="63"/>
      <c r="CS176" s="63"/>
      <c r="CT176" s="63">
        <v>37</v>
      </c>
    </row>
    <row r="177" spans="1:101" ht="15.75" thickBot="1" x14ac:dyDescent="0.3">
      <c r="A177" s="67" t="s">
        <v>70</v>
      </c>
      <c r="B177" s="63"/>
      <c r="C177" s="67"/>
      <c r="D177" s="67">
        <v>4</v>
      </c>
      <c r="E177" s="67">
        <v>4</v>
      </c>
      <c r="F177" s="67">
        <v>1</v>
      </c>
      <c r="G177" s="67">
        <v>3</v>
      </c>
      <c r="H177" s="67"/>
      <c r="I177" s="67"/>
      <c r="J177" s="67"/>
      <c r="K177" s="67">
        <v>3</v>
      </c>
      <c r="L177" s="67">
        <v>2</v>
      </c>
      <c r="M177" s="67">
        <v>5</v>
      </c>
      <c r="N177" s="67">
        <v>17</v>
      </c>
      <c r="O177" s="356"/>
      <c r="P177" s="67"/>
      <c r="Q177" s="67"/>
      <c r="R177" s="67"/>
      <c r="S177" s="67"/>
      <c r="T177" s="356"/>
      <c r="U177" s="67"/>
      <c r="V177" s="67"/>
      <c r="W177" s="67"/>
      <c r="X177" s="67"/>
      <c r="Y177" s="641"/>
      <c r="Z177" s="356"/>
      <c r="AA177" s="67"/>
      <c r="AB177" s="67"/>
      <c r="AC177" s="67"/>
      <c r="AD177" s="356"/>
      <c r="AE177" s="632"/>
      <c r="AF177" s="67"/>
      <c r="AG177" s="67"/>
      <c r="AH177" s="67"/>
      <c r="AI177" s="356"/>
      <c r="AJ177" s="67"/>
      <c r="AK177" s="67"/>
      <c r="AL177" s="67"/>
      <c r="AM177" s="67"/>
      <c r="AN177" s="67"/>
      <c r="AO177" s="67"/>
      <c r="AP177" s="356"/>
      <c r="AQ177" s="67"/>
      <c r="AR177" s="67"/>
      <c r="AS177" s="67">
        <v>1</v>
      </c>
      <c r="AT177" s="67"/>
      <c r="AU177" s="67"/>
      <c r="AV177" s="356"/>
      <c r="AW177" s="67"/>
      <c r="AX177" s="67"/>
      <c r="AY177" s="67"/>
      <c r="AZ177" s="67"/>
      <c r="BA177" s="650"/>
      <c r="BB177" s="67"/>
      <c r="BC177" s="67"/>
      <c r="BD177" s="67"/>
      <c r="BE177" s="67"/>
      <c r="BF177" s="356"/>
      <c r="BG177" s="67"/>
      <c r="BH177" s="67"/>
      <c r="BI177" s="67"/>
      <c r="BJ177" s="67"/>
      <c r="BK177" s="356"/>
      <c r="BL177" s="67"/>
      <c r="BM177" s="67"/>
      <c r="BN177" s="67"/>
      <c r="BO177" s="67"/>
      <c r="BP177" s="356"/>
      <c r="BQ177" s="67"/>
      <c r="BR177" s="67"/>
      <c r="BS177" s="67"/>
      <c r="BT177" s="67"/>
      <c r="BU177" s="356"/>
      <c r="BV177" s="67"/>
      <c r="BW177" s="67"/>
      <c r="BX177" s="67"/>
      <c r="BY177" s="67"/>
      <c r="BZ177" s="356"/>
      <c r="CA177" s="67"/>
      <c r="CB177" s="67"/>
      <c r="CC177" s="67">
        <v>7</v>
      </c>
      <c r="CD177" s="356"/>
      <c r="CE177" s="67"/>
      <c r="CF177" s="67"/>
      <c r="CG177" s="67"/>
      <c r="CH177" s="67"/>
      <c r="CI177" s="67"/>
      <c r="CJ177" s="63"/>
      <c r="CK177" s="382">
        <v>47</v>
      </c>
      <c r="CL177" s="63">
        <v>272</v>
      </c>
      <c r="CM177" s="63">
        <v>169</v>
      </c>
      <c r="CN177" s="63">
        <v>67</v>
      </c>
      <c r="CO177" s="268"/>
      <c r="CP177" s="269"/>
      <c r="CQ177" s="269"/>
      <c r="CR177" s="269"/>
      <c r="CS177" s="269"/>
      <c r="CT177" s="270"/>
    </row>
    <row r="178" spans="1:101" x14ac:dyDescent="0.25">
      <c r="A178" s="120" t="s">
        <v>425</v>
      </c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 s="637"/>
      <c r="Z178"/>
      <c r="AA178"/>
      <c r="AB178"/>
      <c r="AC178"/>
      <c r="AD178"/>
      <c r="AE178" s="133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 s="645"/>
      <c r="BB178"/>
      <c r="BC178"/>
      <c r="BD178"/>
      <c r="BE178"/>
      <c r="BF178"/>
      <c r="BG178"/>
      <c r="BH178"/>
      <c r="BI178"/>
      <c r="BJ178"/>
      <c r="BK178"/>
    </row>
    <row r="179" spans="1:101" x14ac:dyDescent="0.25">
      <c r="A179" s="273" t="e" vm="2">
        <v>#VALUE!</v>
      </c>
      <c r="B179" s="349" t="s">
        <v>79</v>
      </c>
      <c r="C179" s="273" t="e" vm="1">
        <v>#VALUE!</v>
      </c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 s="637"/>
      <c r="Z179"/>
      <c r="AA179"/>
      <c r="AB179"/>
      <c r="AC179"/>
      <c r="AD179"/>
      <c r="AE179" s="133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 s="645"/>
      <c r="BB179"/>
      <c r="BC179"/>
      <c r="BD179"/>
      <c r="BE179"/>
      <c r="BF179"/>
      <c r="BG179"/>
      <c r="BH179"/>
      <c r="BI179"/>
      <c r="BJ179"/>
      <c r="BK179"/>
    </row>
    <row r="180" spans="1:101" x14ac:dyDescent="0.25">
      <c r="A180" s="273"/>
      <c r="B180" s="59"/>
      <c r="C180" s="273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 s="637"/>
      <c r="Z180"/>
      <c r="AA180"/>
      <c r="AB180"/>
      <c r="AC180"/>
      <c r="AD180"/>
      <c r="AE180" s="133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 s="645"/>
      <c r="BB180"/>
      <c r="BC180"/>
      <c r="BD180"/>
      <c r="BE180"/>
      <c r="BF180"/>
      <c r="BG180"/>
      <c r="BH180"/>
      <c r="BI180"/>
      <c r="BJ180"/>
      <c r="BK180"/>
    </row>
    <row r="181" spans="1:101" x14ac:dyDescent="0.25">
      <c r="A181" s="273"/>
      <c r="B181" s="59"/>
      <c r="C181" s="273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 s="637"/>
      <c r="Z181"/>
      <c r="AA181"/>
      <c r="AB181"/>
      <c r="AC181"/>
      <c r="AD181"/>
      <c r="AE181" s="133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 s="645"/>
      <c r="BB181"/>
      <c r="BC181"/>
      <c r="BD181"/>
      <c r="BE181"/>
      <c r="BF181"/>
      <c r="BG181"/>
      <c r="BH181"/>
      <c r="BI181"/>
      <c r="BJ181"/>
      <c r="BK181"/>
    </row>
    <row r="182" spans="1:101" x14ac:dyDescent="0.25">
      <c r="A182" s="273"/>
      <c r="B182" s="349" t="s">
        <v>80</v>
      </c>
      <c r="C182" s="273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 s="637"/>
      <c r="Z182"/>
      <c r="AA182"/>
      <c r="AB182"/>
      <c r="AC182"/>
      <c r="AD182"/>
      <c r="AE182" s="133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 s="645"/>
      <c r="BB182"/>
      <c r="BC182"/>
      <c r="BD182"/>
      <c r="BE182"/>
      <c r="BF182"/>
      <c r="BG182"/>
      <c r="BH182"/>
      <c r="BI182"/>
      <c r="BJ182"/>
      <c r="BK182"/>
    </row>
    <row r="183" spans="1:101" x14ac:dyDescent="0.25">
      <c r="A183" s="273"/>
      <c r="B183" s="349" t="s">
        <v>81</v>
      </c>
      <c r="C183" s="27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 s="637"/>
      <c r="Z183"/>
      <c r="AA183"/>
      <c r="AB183"/>
      <c r="AC183"/>
      <c r="AD183"/>
      <c r="AE183" s="13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 s="645"/>
      <c r="BB183"/>
      <c r="BC183"/>
      <c r="BD183"/>
      <c r="BE183"/>
      <c r="BF183"/>
      <c r="BG183"/>
      <c r="BH183"/>
      <c r="BI183"/>
      <c r="BJ183"/>
      <c r="BK183"/>
    </row>
    <row r="184" spans="1:101" x14ac:dyDescent="0.25">
      <c r="A184" s="273"/>
      <c r="B184" s="349" t="s">
        <v>82</v>
      </c>
      <c r="C184" s="273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 s="637"/>
      <c r="Z184"/>
      <c r="AA184"/>
      <c r="AB184"/>
      <c r="AC184"/>
      <c r="AD184"/>
      <c r="AE184" s="133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 s="645"/>
      <c r="BB184"/>
      <c r="BC184"/>
      <c r="BD184"/>
      <c r="BE184"/>
      <c r="BF184"/>
      <c r="BG184"/>
      <c r="BH184"/>
      <c r="BI184"/>
      <c r="BJ184"/>
      <c r="BK184"/>
    </row>
    <row r="185" spans="1:101" ht="15.75" thickBot="1" x14ac:dyDescent="0.3">
      <c r="A185" s="273"/>
      <c r="B185" s="349" t="s">
        <v>427</v>
      </c>
      <c r="C185" s="273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 s="637"/>
      <c r="Z185"/>
      <c r="AA185"/>
      <c r="AB185"/>
      <c r="AC185"/>
      <c r="AD185"/>
      <c r="AE185" s="133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 s="645"/>
      <c r="BB185"/>
      <c r="BC185"/>
      <c r="BD185"/>
      <c r="BE185"/>
      <c r="BF185"/>
      <c r="BG185"/>
      <c r="BH185"/>
      <c r="BI185"/>
      <c r="BJ185"/>
      <c r="BK185"/>
    </row>
    <row r="186" spans="1:101" ht="15.75" thickBot="1" x14ac:dyDescent="0.3">
      <c r="A186" s="350" t="s">
        <v>84</v>
      </c>
      <c r="B186" s="63" t="s">
        <v>85</v>
      </c>
      <c r="C186" s="350" t="s">
        <v>86</v>
      </c>
      <c r="D186" s="63" t="s">
        <v>87</v>
      </c>
      <c r="E186" s="350" t="s">
        <v>88</v>
      </c>
      <c r="F186" s="63" t="s">
        <v>224</v>
      </c>
      <c r="G186" s="350" t="s">
        <v>89</v>
      </c>
      <c r="H186" s="63" t="s">
        <v>135</v>
      </c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 s="637"/>
      <c r="Z186"/>
      <c r="AA186"/>
      <c r="AB186"/>
      <c r="AC186"/>
      <c r="AD186"/>
      <c r="AE186" s="133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 s="645"/>
      <c r="BB186"/>
      <c r="BC186"/>
      <c r="BD186"/>
      <c r="BE186"/>
      <c r="BF186"/>
      <c r="BG186"/>
      <c r="BH186"/>
      <c r="BI186"/>
      <c r="BJ186"/>
      <c r="BK186"/>
    </row>
    <row r="187" spans="1:101" ht="15.75" thickBot="1" x14ac:dyDescent="0.3">
      <c r="A187" s="352" t="s">
        <v>41</v>
      </c>
      <c r="B187" s="352" t="s">
        <v>37</v>
      </c>
      <c r="C187" s="271" t="s">
        <v>50</v>
      </c>
      <c r="D187" s="271" t="s">
        <v>189</v>
      </c>
      <c r="E187" s="271" t="s">
        <v>190</v>
      </c>
      <c r="F187" s="271" t="s">
        <v>51</v>
      </c>
      <c r="G187" s="271" t="s">
        <v>191</v>
      </c>
      <c r="H187" s="271" t="s">
        <v>52</v>
      </c>
      <c r="I187" s="271" t="s">
        <v>53</v>
      </c>
      <c r="J187" s="271" t="s">
        <v>313</v>
      </c>
      <c r="K187" s="271" t="s">
        <v>54</v>
      </c>
      <c r="L187" s="271" t="s">
        <v>55</v>
      </c>
      <c r="M187" s="271" t="s">
        <v>56</v>
      </c>
      <c r="N187" s="271" t="s">
        <v>57</v>
      </c>
      <c r="O187" s="352" t="s">
        <v>412</v>
      </c>
      <c r="P187" s="271" t="s">
        <v>205</v>
      </c>
      <c r="Q187" s="271" t="s">
        <v>206</v>
      </c>
      <c r="R187" s="271" t="s">
        <v>207</v>
      </c>
      <c r="S187" s="271" t="s">
        <v>413</v>
      </c>
      <c r="T187" s="352" t="s">
        <v>192</v>
      </c>
      <c r="U187" s="271" t="s">
        <v>193</v>
      </c>
      <c r="V187" s="271" t="s">
        <v>194</v>
      </c>
      <c r="W187" s="271" t="s">
        <v>195</v>
      </c>
      <c r="X187" s="271" t="s">
        <v>1152</v>
      </c>
      <c r="Y187" s="638" t="s">
        <v>196</v>
      </c>
      <c r="Z187" s="352" t="s">
        <v>197</v>
      </c>
      <c r="AA187" s="271" t="s">
        <v>198</v>
      </c>
      <c r="AB187" s="271" t="s">
        <v>408</v>
      </c>
      <c r="AC187" s="271" t="s">
        <v>409</v>
      </c>
      <c r="AD187" s="352" t="s">
        <v>208</v>
      </c>
      <c r="AE187" s="630" t="s">
        <v>209</v>
      </c>
      <c r="AF187" s="271" t="s">
        <v>210</v>
      </c>
      <c r="AG187" s="271" t="s">
        <v>211</v>
      </c>
      <c r="AH187" s="271" t="s">
        <v>212</v>
      </c>
      <c r="AI187" s="352" t="s">
        <v>397</v>
      </c>
      <c r="AJ187" s="271" t="s">
        <v>398</v>
      </c>
      <c r="AK187" s="271" t="s">
        <v>399</v>
      </c>
      <c r="AL187" s="271" t="s">
        <v>400</v>
      </c>
      <c r="AM187" s="271" t="s">
        <v>401</v>
      </c>
      <c r="AN187" s="271" t="s">
        <v>1153</v>
      </c>
      <c r="AO187" s="271" t="s">
        <v>402</v>
      </c>
      <c r="AP187" s="352" t="s">
        <v>199</v>
      </c>
      <c r="AQ187" s="271" t="s">
        <v>200</v>
      </c>
      <c r="AR187" s="271" t="s">
        <v>201</v>
      </c>
      <c r="AS187" s="271" t="s">
        <v>202</v>
      </c>
      <c r="AT187" s="271" t="s">
        <v>1154</v>
      </c>
      <c r="AU187" s="271" t="s">
        <v>414</v>
      </c>
      <c r="AV187" s="352" t="s">
        <v>1155</v>
      </c>
      <c r="AW187" s="271" t="s">
        <v>1042</v>
      </c>
      <c r="AX187" s="271" t="s">
        <v>1043</v>
      </c>
      <c r="AY187" s="271" t="s">
        <v>1044</v>
      </c>
      <c r="AZ187" s="271" t="s">
        <v>1045</v>
      </c>
      <c r="BA187" s="646" t="s">
        <v>220</v>
      </c>
      <c r="BB187" s="271" t="s">
        <v>416</v>
      </c>
      <c r="BC187" s="271" t="s">
        <v>417</v>
      </c>
      <c r="BD187" s="271" t="s">
        <v>418</v>
      </c>
      <c r="BE187" s="271" t="s">
        <v>221</v>
      </c>
      <c r="BF187" s="352" t="s">
        <v>213</v>
      </c>
      <c r="BG187" s="271" t="s">
        <v>214</v>
      </c>
      <c r="BH187" s="271" t="s">
        <v>215</v>
      </c>
      <c r="BI187" s="271" t="s">
        <v>216</v>
      </c>
      <c r="BJ187" s="271" t="s">
        <v>217</v>
      </c>
      <c r="BK187" s="352" t="s">
        <v>222</v>
      </c>
      <c r="BL187" s="271" t="s">
        <v>419</v>
      </c>
      <c r="BM187" s="271" t="s">
        <v>420</v>
      </c>
      <c r="BN187" s="271" t="s">
        <v>421</v>
      </c>
      <c r="BO187" s="271" t="s">
        <v>223</v>
      </c>
      <c r="BP187" s="352" t="s">
        <v>403</v>
      </c>
      <c r="BQ187" s="271" t="s">
        <v>404</v>
      </c>
      <c r="BR187" s="271" t="s">
        <v>405</v>
      </c>
      <c r="BS187" s="271" t="s">
        <v>406</v>
      </c>
      <c r="BT187" s="271" t="s">
        <v>407</v>
      </c>
      <c r="BU187" s="352" t="s">
        <v>1111</v>
      </c>
      <c r="BV187" s="271" t="s">
        <v>1077</v>
      </c>
      <c r="BW187" s="271" t="s">
        <v>1078</v>
      </c>
      <c r="BX187" s="271" t="s">
        <v>1079</v>
      </c>
      <c r="BY187" s="271" t="s">
        <v>1080</v>
      </c>
      <c r="BZ187" s="352" t="s">
        <v>1112</v>
      </c>
      <c r="CA187" s="271" t="s">
        <v>1113</v>
      </c>
      <c r="CB187" s="271" t="s">
        <v>1114</v>
      </c>
      <c r="CC187" s="271" t="s">
        <v>1115</v>
      </c>
      <c r="CD187" s="352" t="s">
        <v>1116</v>
      </c>
      <c r="CE187" s="271" t="s">
        <v>1117</v>
      </c>
      <c r="CF187" s="271" t="s">
        <v>1118</v>
      </c>
      <c r="CG187" s="271" t="s">
        <v>1119</v>
      </c>
      <c r="CH187" s="271" t="s">
        <v>1120</v>
      </c>
      <c r="CI187" s="271" t="s">
        <v>127</v>
      </c>
      <c r="CJ187" s="352" t="s">
        <v>37</v>
      </c>
      <c r="CK187" s="384" t="s">
        <v>154</v>
      </c>
      <c r="CL187" s="352" t="s">
        <v>155</v>
      </c>
      <c r="CM187" s="352" t="s">
        <v>156</v>
      </c>
      <c r="CN187" s="352" t="s">
        <v>157</v>
      </c>
      <c r="CO187" s="354" t="s">
        <v>158</v>
      </c>
      <c r="CP187" s="355"/>
      <c r="CQ187" s="354" t="s">
        <v>159</v>
      </c>
      <c r="CR187" s="355"/>
      <c r="CS187" s="352" t="s">
        <v>107</v>
      </c>
      <c r="CT187" s="352" t="s">
        <v>160</v>
      </c>
    </row>
    <row r="188" spans="1:101" ht="15.75" thickBot="1" x14ac:dyDescent="0.3">
      <c r="A188" s="353"/>
      <c r="B188" s="353"/>
      <c r="C188" s="272"/>
      <c r="D188" s="272"/>
      <c r="E188" s="272"/>
      <c r="F188" s="272"/>
      <c r="G188" s="272"/>
      <c r="H188" s="272"/>
      <c r="I188" s="272"/>
      <c r="J188" s="272"/>
      <c r="K188" s="272"/>
      <c r="L188" s="272"/>
      <c r="M188" s="272"/>
      <c r="N188" s="272"/>
      <c r="O188" s="353"/>
      <c r="P188" s="272"/>
      <c r="Q188" s="272"/>
      <c r="R188" s="272"/>
      <c r="S188" s="272"/>
      <c r="T188" s="353"/>
      <c r="U188" s="272"/>
      <c r="V188" s="272"/>
      <c r="W188" s="272"/>
      <c r="X188" s="272"/>
      <c r="Y188" s="639"/>
      <c r="Z188" s="353"/>
      <c r="AA188" s="272"/>
      <c r="AB188" s="272"/>
      <c r="AC188" s="272"/>
      <c r="AD188" s="353"/>
      <c r="AE188" s="631"/>
      <c r="AF188" s="272"/>
      <c r="AG188" s="272"/>
      <c r="AH188" s="272"/>
      <c r="AI188" s="353"/>
      <c r="AJ188" s="272"/>
      <c r="AK188" s="272"/>
      <c r="AL188" s="272"/>
      <c r="AM188" s="272"/>
      <c r="AN188" s="272"/>
      <c r="AO188" s="272"/>
      <c r="AP188" s="353"/>
      <c r="AQ188" s="272"/>
      <c r="AR188" s="272"/>
      <c r="AS188" s="272"/>
      <c r="AT188" s="272"/>
      <c r="AU188" s="272"/>
      <c r="AV188" s="353"/>
      <c r="AW188" s="272"/>
      <c r="AX188" s="272"/>
      <c r="AY188" s="272"/>
      <c r="AZ188" s="272"/>
      <c r="BA188" s="647"/>
      <c r="BB188" s="272"/>
      <c r="BC188" s="272"/>
      <c r="BD188" s="272"/>
      <c r="BE188" s="272"/>
      <c r="BF188" s="353"/>
      <c r="BG188" s="272"/>
      <c r="BH188" s="272"/>
      <c r="BI188" s="272"/>
      <c r="BJ188" s="272"/>
      <c r="BK188" s="353"/>
      <c r="BL188" s="272"/>
      <c r="BM188" s="272"/>
      <c r="BN188" s="272"/>
      <c r="BO188" s="272"/>
      <c r="BP188" s="353"/>
      <c r="BQ188" s="272"/>
      <c r="BR188" s="272"/>
      <c r="BS188" s="272"/>
      <c r="BT188" s="272"/>
      <c r="BU188" s="353"/>
      <c r="BV188" s="272"/>
      <c r="BW188" s="272"/>
      <c r="BX188" s="272"/>
      <c r="BY188" s="272"/>
      <c r="BZ188" s="353"/>
      <c r="CA188" s="272"/>
      <c r="CB188" s="272"/>
      <c r="CC188" s="272"/>
      <c r="CD188" s="353"/>
      <c r="CE188" s="272"/>
      <c r="CF188" s="272"/>
      <c r="CG188" s="272"/>
      <c r="CH188" s="272"/>
      <c r="CI188" s="272"/>
      <c r="CJ188" s="353"/>
      <c r="CK188" s="385"/>
      <c r="CL188" s="353"/>
      <c r="CM188" s="353"/>
      <c r="CN188" s="353"/>
      <c r="CO188" s="351" t="s">
        <v>161</v>
      </c>
      <c r="CP188" s="351" t="s">
        <v>162</v>
      </c>
      <c r="CQ188" s="351" t="s">
        <v>161</v>
      </c>
      <c r="CR188" s="351" t="s">
        <v>162</v>
      </c>
      <c r="CS188" s="353"/>
      <c r="CT188" s="353"/>
    </row>
    <row r="189" spans="1:101" ht="15.75" thickBot="1" x14ac:dyDescent="0.3">
      <c r="A189" s="64" t="s">
        <v>1192</v>
      </c>
      <c r="B189" s="63">
        <v>1</v>
      </c>
      <c r="C189" s="63"/>
      <c r="D189" s="63" t="s">
        <v>38</v>
      </c>
      <c r="E189" s="63" t="s">
        <v>32</v>
      </c>
      <c r="F189" s="63" t="s">
        <v>36</v>
      </c>
      <c r="G189" s="63" t="s">
        <v>69</v>
      </c>
      <c r="H189" s="63" t="s">
        <v>39</v>
      </c>
      <c r="I189" s="63" t="s">
        <v>60</v>
      </c>
      <c r="J189" s="63" t="s">
        <v>62</v>
      </c>
      <c r="K189" s="63" t="s">
        <v>33</v>
      </c>
      <c r="L189" s="63" t="s">
        <v>105</v>
      </c>
      <c r="M189" s="63" t="s">
        <v>35</v>
      </c>
      <c r="N189" s="63" t="s">
        <v>33</v>
      </c>
      <c r="O189" s="350"/>
      <c r="P189" s="63"/>
      <c r="Q189" s="63"/>
      <c r="R189" s="63"/>
      <c r="S189" s="63"/>
      <c r="T189" s="350"/>
      <c r="U189" s="63"/>
      <c r="V189" s="63"/>
      <c r="W189" s="63"/>
      <c r="X189" s="63"/>
      <c r="Y189" s="640"/>
      <c r="Z189" s="350"/>
      <c r="AA189" s="63"/>
      <c r="AB189" s="63"/>
      <c r="AC189" s="63"/>
      <c r="AD189" s="350"/>
      <c r="AE189" s="136"/>
      <c r="AF189" s="63"/>
      <c r="AG189" s="63"/>
      <c r="AH189" s="63"/>
      <c r="AI189" s="350"/>
      <c r="AJ189" s="63"/>
      <c r="AK189" s="63"/>
      <c r="AL189" s="63"/>
      <c r="AM189" s="63"/>
      <c r="AN189" s="63"/>
      <c r="AO189" s="63"/>
      <c r="AP189" s="350"/>
      <c r="AQ189" s="63"/>
      <c r="AR189" s="63"/>
      <c r="AS189" s="63"/>
      <c r="AT189" s="63"/>
      <c r="AU189" s="63"/>
      <c r="AV189" s="350"/>
      <c r="AW189" s="63"/>
      <c r="AX189" s="63"/>
      <c r="AY189" s="63"/>
      <c r="AZ189" s="63"/>
      <c r="BA189" s="649"/>
      <c r="BB189" s="63"/>
      <c r="BC189" s="63"/>
      <c r="BD189" s="63"/>
      <c r="BE189" s="63"/>
      <c r="BF189" s="350"/>
      <c r="BG189" s="63"/>
      <c r="BH189" s="63"/>
      <c r="BI189" s="63"/>
      <c r="BJ189" s="63"/>
      <c r="BK189" s="350"/>
      <c r="BL189" s="63" t="s">
        <v>60</v>
      </c>
      <c r="BM189" s="63"/>
      <c r="BN189" s="63" t="s">
        <v>33</v>
      </c>
      <c r="BO189" s="63" t="s">
        <v>62</v>
      </c>
      <c r="BP189" s="350"/>
      <c r="BQ189" s="63"/>
      <c r="BR189" s="63"/>
      <c r="BS189" s="63"/>
      <c r="BT189" s="63"/>
      <c r="BU189" s="350"/>
      <c r="BV189" s="63"/>
      <c r="BW189" s="63"/>
      <c r="BX189" s="63"/>
      <c r="BY189" s="63"/>
      <c r="BZ189" s="350"/>
      <c r="CA189" s="63"/>
      <c r="CB189" s="63"/>
      <c r="CC189" s="63"/>
      <c r="CD189" s="350"/>
      <c r="CE189" s="63"/>
      <c r="CF189" s="63"/>
      <c r="CG189" s="63"/>
      <c r="CH189" s="63"/>
      <c r="CI189" s="63" t="s">
        <v>128</v>
      </c>
      <c r="CJ189" s="63">
        <v>1</v>
      </c>
      <c r="CK189" s="382">
        <v>2</v>
      </c>
      <c r="CL189" s="63">
        <v>10</v>
      </c>
      <c r="CM189" s="63">
        <v>2</v>
      </c>
      <c r="CN189" s="63">
        <v>0</v>
      </c>
      <c r="CO189" s="63">
        <v>12</v>
      </c>
      <c r="CP189" s="63"/>
      <c r="CQ189" s="63"/>
      <c r="CR189" s="63"/>
      <c r="CS189" s="63" t="s">
        <v>61</v>
      </c>
      <c r="CT189" s="63">
        <v>33</v>
      </c>
      <c r="CV189">
        <v>0</v>
      </c>
      <c r="CW189">
        <f>COUNTIF($CK$189:$CK$224,"=0")</f>
        <v>19</v>
      </c>
    </row>
    <row r="190" spans="1:101" ht="15.75" thickBot="1" x14ac:dyDescent="0.3">
      <c r="A190" s="64" t="s">
        <v>1193</v>
      </c>
      <c r="B190" s="63">
        <v>2</v>
      </c>
      <c r="C190" s="63"/>
      <c r="D190" s="63" t="s">
        <v>65</v>
      </c>
      <c r="E190" s="63" t="s">
        <v>32</v>
      </c>
      <c r="F190" s="63" t="s">
        <v>61</v>
      </c>
      <c r="G190" s="63" t="s">
        <v>32</v>
      </c>
      <c r="H190" s="63" t="s">
        <v>59</v>
      </c>
      <c r="I190" s="63" t="s">
        <v>58</v>
      </c>
      <c r="J190" s="63" t="s">
        <v>58</v>
      </c>
      <c r="K190" s="63" t="s">
        <v>33</v>
      </c>
      <c r="L190" s="63" t="s">
        <v>31</v>
      </c>
      <c r="M190" s="63" t="s">
        <v>49</v>
      </c>
      <c r="N190" s="63" t="s">
        <v>62</v>
      </c>
      <c r="O190" s="350"/>
      <c r="P190" s="63"/>
      <c r="Q190" s="63"/>
      <c r="R190" s="63"/>
      <c r="S190" s="63"/>
      <c r="T190" s="350"/>
      <c r="U190" s="63"/>
      <c r="V190" s="63"/>
      <c r="W190" s="63"/>
      <c r="X190" s="63"/>
      <c r="Y190" s="640"/>
      <c r="Z190" s="350"/>
      <c r="AA190" s="63"/>
      <c r="AB190" s="63"/>
      <c r="AC190" s="63"/>
      <c r="AD190" s="350"/>
      <c r="AE190" s="136"/>
      <c r="AF190" s="63"/>
      <c r="AG190" s="63"/>
      <c r="AH190" s="63"/>
      <c r="AI190" s="350"/>
      <c r="AJ190" s="63"/>
      <c r="AK190" s="63"/>
      <c r="AL190" s="63"/>
      <c r="AM190" s="63"/>
      <c r="AN190" s="63"/>
      <c r="AO190" s="63"/>
      <c r="AP190" s="350"/>
      <c r="AQ190" s="63"/>
      <c r="AR190" s="63"/>
      <c r="AS190" s="63"/>
      <c r="AT190" s="63"/>
      <c r="AU190" s="63"/>
      <c r="AV190" s="350"/>
      <c r="AW190" s="63"/>
      <c r="AX190" s="63"/>
      <c r="AY190" s="63"/>
      <c r="AZ190" s="63"/>
      <c r="BA190" s="649"/>
      <c r="BB190" s="63"/>
      <c r="BC190" s="63"/>
      <c r="BD190" s="63"/>
      <c r="BE190" s="63"/>
      <c r="BF190" s="350"/>
      <c r="BG190" s="63"/>
      <c r="BH190" s="63"/>
      <c r="BI190" s="63"/>
      <c r="BJ190" s="63"/>
      <c r="BK190" s="350"/>
      <c r="BL190" s="63" t="s">
        <v>60</v>
      </c>
      <c r="BM190" s="63"/>
      <c r="BN190" s="63" t="s">
        <v>38</v>
      </c>
      <c r="BO190" s="63" t="s">
        <v>62</v>
      </c>
      <c r="BP190" s="350"/>
      <c r="BQ190" s="63"/>
      <c r="BR190" s="63"/>
      <c r="BS190" s="63"/>
      <c r="BT190" s="63"/>
      <c r="BU190" s="350"/>
      <c r="BV190" s="63"/>
      <c r="BW190" s="63"/>
      <c r="BX190" s="63"/>
      <c r="BY190" s="63"/>
      <c r="BZ190" s="350"/>
      <c r="CA190" s="63"/>
      <c r="CB190" s="63"/>
      <c r="CC190" s="63"/>
      <c r="CD190" s="350"/>
      <c r="CE190" s="63"/>
      <c r="CF190" s="63"/>
      <c r="CG190" s="63"/>
      <c r="CH190" s="63"/>
      <c r="CI190" s="63" t="s">
        <v>130</v>
      </c>
      <c r="CJ190" s="63">
        <v>2</v>
      </c>
      <c r="CK190" s="382">
        <v>1</v>
      </c>
      <c r="CL190" s="63">
        <v>7</v>
      </c>
      <c r="CM190" s="63">
        <v>5</v>
      </c>
      <c r="CN190" s="63">
        <v>1</v>
      </c>
      <c r="CO190" s="63">
        <v>2</v>
      </c>
      <c r="CP190" s="63"/>
      <c r="CQ190" s="63"/>
      <c r="CR190" s="63"/>
      <c r="CS190" s="63" t="s">
        <v>38</v>
      </c>
      <c r="CT190" s="63">
        <v>20</v>
      </c>
      <c r="CV190">
        <v>1</v>
      </c>
      <c r="CW190">
        <f>COUNTIF($CK$189:$CK$224,"=1")</f>
        <v>11</v>
      </c>
    </row>
    <row r="191" spans="1:101" ht="15.75" thickBot="1" x14ac:dyDescent="0.3">
      <c r="A191" s="64" t="s">
        <v>1194</v>
      </c>
      <c r="B191" s="63">
        <v>3</v>
      </c>
      <c r="C191" s="63"/>
      <c r="D191" s="63" t="s">
        <v>48</v>
      </c>
      <c r="E191" s="63" t="s">
        <v>60</v>
      </c>
      <c r="F191" s="63" t="s">
        <v>33</v>
      </c>
      <c r="G191" s="63" t="s">
        <v>48</v>
      </c>
      <c r="H191" s="63" t="s">
        <v>59</v>
      </c>
      <c r="I191" s="63" t="s">
        <v>62</v>
      </c>
      <c r="J191" s="63" t="s">
        <v>63</v>
      </c>
      <c r="K191" s="63" t="s">
        <v>61</v>
      </c>
      <c r="L191" s="63" t="s">
        <v>49</v>
      </c>
      <c r="M191" s="63" t="s">
        <v>32</v>
      </c>
      <c r="N191" s="63" t="s">
        <v>63</v>
      </c>
      <c r="O191" s="350"/>
      <c r="P191" s="63" t="s">
        <v>32</v>
      </c>
      <c r="Q191" s="63" t="s">
        <v>38</v>
      </c>
      <c r="R191" s="63" t="s">
        <v>38</v>
      </c>
      <c r="S191" s="63" t="s">
        <v>39</v>
      </c>
      <c r="T191" s="350"/>
      <c r="U191" s="63"/>
      <c r="V191" s="63"/>
      <c r="W191" s="63"/>
      <c r="X191" s="63"/>
      <c r="Y191" s="640"/>
      <c r="Z191" s="350"/>
      <c r="AA191" s="63"/>
      <c r="AB191" s="63"/>
      <c r="AC191" s="63"/>
      <c r="AD191" s="350"/>
      <c r="AE191" s="136"/>
      <c r="AF191" s="63"/>
      <c r="AG191" s="63"/>
      <c r="AH191" s="63"/>
      <c r="AI191" s="350"/>
      <c r="AJ191" s="63"/>
      <c r="AK191" s="63"/>
      <c r="AL191" s="63"/>
      <c r="AM191" s="63"/>
      <c r="AN191" s="63"/>
      <c r="AO191" s="63"/>
      <c r="AP191" s="350"/>
      <c r="AQ191" s="63"/>
      <c r="AR191" s="63"/>
      <c r="AS191" s="63"/>
      <c r="AT191" s="63"/>
      <c r="AU191" s="63"/>
      <c r="AV191" s="350"/>
      <c r="AW191" s="63"/>
      <c r="AX191" s="63"/>
      <c r="AY191" s="63"/>
      <c r="AZ191" s="63"/>
      <c r="BA191" s="649"/>
      <c r="BB191" s="63"/>
      <c r="BC191" s="63"/>
      <c r="BD191" s="63"/>
      <c r="BE191" s="63"/>
      <c r="BF191" s="350"/>
      <c r="BG191" s="63"/>
      <c r="BH191" s="63"/>
      <c r="BI191" s="63"/>
      <c r="BJ191" s="63"/>
      <c r="BK191" s="350"/>
      <c r="BL191" s="63"/>
      <c r="BM191" s="63"/>
      <c r="BN191" s="63"/>
      <c r="BO191" s="63"/>
      <c r="BP191" s="350"/>
      <c r="BQ191" s="63"/>
      <c r="BR191" s="63"/>
      <c r="BS191" s="63"/>
      <c r="BT191" s="63"/>
      <c r="BU191" s="350"/>
      <c r="BV191" s="63"/>
      <c r="BW191" s="63"/>
      <c r="BX191" s="63"/>
      <c r="BY191" s="63"/>
      <c r="BZ191" s="350"/>
      <c r="CA191" s="63"/>
      <c r="CB191" s="63"/>
      <c r="CC191" s="63"/>
      <c r="CD191" s="350"/>
      <c r="CE191" s="63"/>
      <c r="CF191" s="63"/>
      <c r="CG191" s="63"/>
      <c r="CH191" s="63"/>
      <c r="CI191" s="63" t="s">
        <v>128</v>
      </c>
      <c r="CJ191" s="63">
        <v>3</v>
      </c>
      <c r="CK191" s="382">
        <v>0</v>
      </c>
      <c r="CL191" s="63">
        <v>9</v>
      </c>
      <c r="CM191" s="63">
        <v>5</v>
      </c>
      <c r="CN191" s="63">
        <v>1</v>
      </c>
      <c r="CO191" s="63">
        <v>7</v>
      </c>
      <c r="CP191" s="63"/>
      <c r="CQ191" s="63"/>
      <c r="CR191" s="63"/>
      <c r="CS191" s="63" t="s">
        <v>38</v>
      </c>
      <c r="CT191" s="63">
        <v>19</v>
      </c>
      <c r="CV191">
        <v>2</v>
      </c>
      <c r="CW191">
        <f>COUNTIF($CK$189:$CK$224,"=2")</f>
        <v>5</v>
      </c>
    </row>
    <row r="192" spans="1:101" ht="15.75" thickBot="1" x14ac:dyDescent="0.3">
      <c r="A192" s="64" t="s">
        <v>1195</v>
      </c>
      <c r="B192" s="63">
        <v>4</v>
      </c>
      <c r="C192" s="63"/>
      <c r="D192" s="63" t="s">
        <v>35</v>
      </c>
      <c r="E192" s="63" t="s">
        <v>49</v>
      </c>
      <c r="F192" s="63" t="s">
        <v>63</v>
      </c>
      <c r="G192" s="63" t="s">
        <v>62</v>
      </c>
      <c r="H192" s="63" t="s">
        <v>46</v>
      </c>
      <c r="I192" s="63" t="s">
        <v>39</v>
      </c>
      <c r="J192" s="63" t="s">
        <v>62</v>
      </c>
      <c r="K192" s="63" t="s">
        <v>33</v>
      </c>
      <c r="L192" s="63" t="s">
        <v>33</v>
      </c>
      <c r="M192" s="63" t="s">
        <v>45</v>
      </c>
      <c r="N192" s="63" t="s">
        <v>61</v>
      </c>
      <c r="O192" s="350"/>
      <c r="P192" s="63" t="s">
        <v>38</v>
      </c>
      <c r="Q192" s="63" t="s">
        <v>60</v>
      </c>
      <c r="R192" s="63" t="s">
        <v>33</v>
      </c>
      <c r="S192" s="63" t="s">
        <v>38</v>
      </c>
      <c r="T192" s="350"/>
      <c r="U192" s="63"/>
      <c r="V192" s="63"/>
      <c r="W192" s="63"/>
      <c r="X192" s="63"/>
      <c r="Y192" s="640"/>
      <c r="Z192" s="350"/>
      <c r="AA192" s="63"/>
      <c r="AB192" s="63"/>
      <c r="AC192" s="63"/>
      <c r="AD192" s="350"/>
      <c r="AE192" s="136"/>
      <c r="AF192" s="63"/>
      <c r="AG192" s="63"/>
      <c r="AH192" s="63"/>
      <c r="AI192" s="350"/>
      <c r="AJ192" s="63"/>
      <c r="AK192" s="63"/>
      <c r="AL192" s="63"/>
      <c r="AM192" s="63"/>
      <c r="AN192" s="63"/>
      <c r="AO192" s="63"/>
      <c r="AP192" s="350"/>
      <c r="AQ192" s="63"/>
      <c r="AR192" s="63"/>
      <c r="AS192" s="63"/>
      <c r="AT192" s="63"/>
      <c r="AU192" s="63"/>
      <c r="AV192" s="350"/>
      <c r="AW192" s="63"/>
      <c r="AX192" s="63"/>
      <c r="AY192" s="63"/>
      <c r="AZ192" s="63"/>
      <c r="BA192" s="649"/>
      <c r="BB192" s="63"/>
      <c r="BC192" s="63"/>
      <c r="BD192" s="63"/>
      <c r="BE192" s="63"/>
      <c r="BF192" s="350"/>
      <c r="BG192" s="63"/>
      <c r="BH192" s="63"/>
      <c r="BI192" s="63"/>
      <c r="BJ192" s="63"/>
      <c r="BK192" s="350"/>
      <c r="BL192" s="63"/>
      <c r="BM192" s="63"/>
      <c r="BN192" s="63"/>
      <c r="BO192" s="63"/>
      <c r="BP192" s="350"/>
      <c r="BQ192" s="63"/>
      <c r="BR192" s="63"/>
      <c r="BS192" s="63"/>
      <c r="BT192" s="63"/>
      <c r="BU192" s="350"/>
      <c r="BV192" s="63"/>
      <c r="BW192" s="63"/>
      <c r="BX192" s="63"/>
      <c r="BY192" s="63"/>
      <c r="BZ192" s="350"/>
      <c r="CA192" s="63"/>
      <c r="CB192" s="63"/>
      <c r="CC192" s="63"/>
      <c r="CD192" s="350"/>
      <c r="CE192" s="63"/>
      <c r="CF192" s="63"/>
      <c r="CG192" s="63"/>
      <c r="CH192" s="63"/>
      <c r="CI192" s="63" t="s">
        <v>128</v>
      </c>
      <c r="CJ192" s="63">
        <v>4</v>
      </c>
      <c r="CK192" s="382">
        <v>0</v>
      </c>
      <c r="CL192" s="63">
        <v>11</v>
      </c>
      <c r="CM192" s="63">
        <v>3</v>
      </c>
      <c r="CN192" s="63">
        <v>1</v>
      </c>
      <c r="CO192" s="63"/>
      <c r="CP192" s="63"/>
      <c r="CQ192" s="63"/>
      <c r="CR192" s="63"/>
      <c r="CS192" s="63" t="s">
        <v>33</v>
      </c>
      <c r="CT192" s="63">
        <v>24</v>
      </c>
      <c r="CV192">
        <v>3</v>
      </c>
      <c r="CW192">
        <f>COUNTIF($CK$189:$CK$224,"=3")</f>
        <v>1</v>
      </c>
    </row>
    <row r="193" spans="1:101" ht="15.75" thickBot="1" x14ac:dyDescent="0.3">
      <c r="A193" s="64" t="s">
        <v>1196</v>
      </c>
      <c r="B193" s="63">
        <v>5</v>
      </c>
      <c r="C193" s="63"/>
      <c r="D193" s="63" t="s">
        <v>33</v>
      </c>
      <c r="E193" s="63" t="s">
        <v>60</v>
      </c>
      <c r="F193" s="63" t="s">
        <v>36</v>
      </c>
      <c r="G193" s="63" t="s">
        <v>49</v>
      </c>
      <c r="H193" s="63" t="s">
        <v>65</v>
      </c>
      <c r="I193" s="63" t="s">
        <v>60</v>
      </c>
      <c r="J193" s="63" t="s">
        <v>63</v>
      </c>
      <c r="K193" s="63" t="s">
        <v>36</v>
      </c>
      <c r="L193" s="63" t="s">
        <v>72</v>
      </c>
      <c r="M193" s="63" t="s">
        <v>45</v>
      </c>
      <c r="N193" s="63" t="s">
        <v>33</v>
      </c>
      <c r="O193" s="350"/>
      <c r="P193" s="63"/>
      <c r="Q193" s="63"/>
      <c r="R193" s="63"/>
      <c r="S193" s="63"/>
      <c r="T193" s="350"/>
      <c r="U193" s="63"/>
      <c r="V193" s="63"/>
      <c r="W193" s="63"/>
      <c r="X193" s="63"/>
      <c r="Y193" s="640"/>
      <c r="Z193" s="350"/>
      <c r="AA193" s="63"/>
      <c r="AB193" s="63"/>
      <c r="AC193" s="63"/>
      <c r="AD193" s="350"/>
      <c r="AE193" s="136"/>
      <c r="AF193" s="63"/>
      <c r="AG193" s="63"/>
      <c r="AH193" s="63"/>
      <c r="AI193" s="350"/>
      <c r="AJ193" s="63"/>
      <c r="AK193" s="63"/>
      <c r="AL193" s="63"/>
      <c r="AM193" s="63"/>
      <c r="AN193" s="63"/>
      <c r="AO193" s="63"/>
      <c r="AP193" s="350"/>
      <c r="AQ193" s="63"/>
      <c r="AR193" s="63"/>
      <c r="AS193" s="63"/>
      <c r="AT193" s="63"/>
      <c r="AU193" s="63"/>
      <c r="AV193" s="350"/>
      <c r="AW193" s="63"/>
      <c r="AX193" s="63"/>
      <c r="AY193" s="63"/>
      <c r="AZ193" s="63"/>
      <c r="BA193" s="649"/>
      <c r="BB193" s="63"/>
      <c r="BC193" s="63"/>
      <c r="BD193" s="63"/>
      <c r="BE193" s="63"/>
      <c r="BF193" s="350"/>
      <c r="BG193" s="63"/>
      <c r="BH193" s="63"/>
      <c r="BI193" s="63"/>
      <c r="BJ193" s="63"/>
      <c r="BK193" s="350"/>
      <c r="BL193" s="63" t="s">
        <v>60</v>
      </c>
      <c r="BM193" s="63"/>
      <c r="BN193" s="63" t="s">
        <v>62</v>
      </c>
      <c r="BO193" s="63" t="s">
        <v>62</v>
      </c>
      <c r="BP193" s="350"/>
      <c r="BQ193" s="63"/>
      <c r="BR193" s="63"/>
      <c r="BS193" s="63"/>
      <c r="BT193" s="63"/>
      <c r="BU193" s="350"/>
      <c r="BV193" s="63"/>
      <c r="BW193" s="63"/>
      <c r="BX193" s="63"/>
      <c r="BY193" s="63"/>
      <c r="BZ193" s="350"/>
      <c r="CA193" s="63"/>
      <c r="CB193" s="63"/>
      <c r="CC193" s="63"/>
      <c r="CD193" s="350"/>
      <c r="CE193" s="63"/>
      <c r="CF193" s="63"/>
      <c r="CG193" s="63"/>
      <c r="CH193" s="63"/>
      <c r="CI193" s="63" t="s">
        <v>128</v>
      </c>
      <c r="CJ193" s="63">
        <v>5</v>
      </c>
      <c r="CK193" s="382">
        <v>1</v>
      </c>
      <c r="CL193" s="63">
        <v>9</v>
      </c>
      <c r="CM193" s="63">
        <v>4</v>
      </c>
      <c r="CN193" s="63">
        <v>0</v>
      </c>
      <c r="CO193" s="63">
        <v>9</v>
      </c>
      <c r="CP193" s="63"/>
      <c r="CQ193" s="63"/>
      <c r="CR193" s="63"/>
      <c r="CS193" s="63" t="s">
        <v>60</v>
      </c>
      <c r="CT193" s="63">
        <v>31</v>
      </c>
      <c r="CV193">
        <v>4</v>
      </c>
      <c r="CW193">
        <f>COUNTIF($CK$189:$CK$224,"=4")</f>
        <v>0</v>
      </c>
    </row>
    <row r="194" spans="1:101" ht="15.75" thickBot="1" x14ac:dyDescent="0.3">
      <c r="A194" s="64" t="s">
        <v>1197</v>
      </c>
      <c r="B194" s="63">
        <v>6</v>
      </c>
      <c r="C194" s="63"/>
      <c r="D194" s="63" t="s">
        <v>32</v>
      </c>
      <c r="E194" s="63" t="s">
        <v>60</v>
      </c>
      <c r="F194" s="63" t="s">
        <v>32</v>
      </c>
      <c r="G194" s="63" t="s">
        <v>40</v>
      </c>
      <c r="H194" s="63" t="s">
        <v>58</v>
      </c>
      <c r="I194" s="63" t="s">
        <v>58</v>
      </c>
      <c r="J194" s="63" t="s">
        <v>62</v>
      </c>
      <c r="K194" s="63" t="s">
        <v>49</v>
      </c>
      <c r="L194" s="63" t="s">
        <v>28</v>
      </c>
      <c r="M194" s="63" t="s">
        <v>40</v>
      </c>
      <c r="N194" s="63" t="s">
        <v>62</v>
      </c>
      <c r="O194" s="350"/>
      <c r="P194" s="63" t="s">
        <v>60</v>
      </c>
      <c r="Q194" s="63" t="s">
        <v>39</v>
      </c>
      <c r="R194" s="63" t="s">
        <v>63</v>
      </c>
      <c r="S194" s="63" t="s">
        <v>48</v>
      </c>
      <c r="T194" s="350"/>
      <c r="U194" s="63"/>
      <c r="V194" s="63"/>
      <c r="W194" s="63"/>
      <c r="X194" s="63"/>
      <c r="Y194" s="640"/>
      <c r="Z194" s="350"/>
      <c r="AA194" s="63"/>
      <c r="AB194" s="63"/>
      <c r="AC194" s="63"/>
      <c r="AD194" s="350"/>
      <c r="AE194" s="136"/>
      <c r="AF194" s="63"/>
      <c r="AG194" s="63"/>
      <c r="AH194" s="63"/>
      <c r="AI194" s="350"/>
      <c r="AJ194" s="63"/>
      <c r="AK194" s="63"/>
      <c r="AL194" s="63"/>
      <c r="AM194" s="63"/>
      <c r="AN194" s="63"/>
      <c r="AO194" s="63"/>
      <c r="AP194" s="350"/>
      <c r="AQ194" s="63"/>
      <c r="AR194" s="63"/>
      <c r="AS194" s="63"/>
      <c r="AT194" s="63"/>
      <c r="AU194" s="63"/>
      <c r="AV194" s="350"/>
      <c r="AW194" s="63"/>
      <c r="AX194" s="63"/>
      <c r="AY194" s="63"/>
      <c r="AZ194" s="63"/>
      <c r="BA194" s="649"/>
      <c r="BB194" s="63"/>
      <c r="BC194" s="63"/>
      <c r="BD194" s="63"/>
      <c r="BE194" s="63"/>
      <c r="BF194" s="350"/>
      <c r="BG194" s="63"/>
      <c r="BH194" s="63"/>
      <c r="BI194" s="63"/>
      <c r="BJ194" s="63"/>
      <c r="BK194" s="350"/>
      <c r="BL194" s="63"/>
      <c r="BM194" s="63"/>
      <c r="BN194" s="63"/>
      <c r="BO194" s="63"/>
      <c r="BP194" s="350"/>
      <c r="BQ194" s="63"/>
      <c r="BR194" s="63"/>
      <c r="BS194" s="63"/>
      <c r="BT194" s="63"/>
      <c r="BU194" s="350"/>
      <c r="BV194" s="63"/>
      <c r="BW194" s="63"/>
      <c r="BX194" s="63"/>
      <c r="BY194" s="63"/>
      <c r="BZ194" s="350"/>
      <c r="CA194" s="63"/>
      <c r="CB194" s="63"/>
      <c r="CC194" s="63"/>
      <c r="CD194" s="350"/>
      <c r="CE194" s="63"/>
      <c r="CF194" s="63"/>
      <c r="CG194" s="63"/>
      <c r="CH194" s="63"/>
      <c r="CI194" s="63" t="s">
        <v>128</v>
      </c>
      <c r="CJ194" s="63">
        <v>6</v>
      </c>
      <c r="CK194" s="382">
        <v>3</v>
      </c>
      <c r="CL194" s="63">
        <v>6</v>
      </c>
      <c r="CM194" s="63">
        <v>6</v>
      </c>
      <c r="CN194" s="63">
        <v>0</v>
      </c>
      <c r="CO194" s="63">
        <v>3</v>
      </c>
      <c r="CP194" s="63"/>
      <c r="CQ194" s="63"/>
      <c r="CR194" s="63"/>
      <c r="CS194" s="63" t="s">
        <v>33</v>
      </c>
      <c r="CT194" s="63">
        <v>29</v>
      </c>
      <c r="CV194">
        <v>5</v>
      </c>
      <c r="CW194">
        <f>COUNTIF($CK$189:$CK$224,"=5")</f>
        <v>0</v>
      </c>
    </row>
    <row r="195" spans="1:101" ht="15.75" thickBot="1" x14ac:dyDescent="0.3">
      <c r="A195" s="64" t="s">
        <v>1198</v>
      </c>
      <c r="B195" s="63">
        <v>7</v>
      </c>
      <c r="C195" s="63"/>
      <c r="D195" s="63" t="s">
        <v>62</v>
      </c>
      <c r="E195" s="63" t="s">
        <v>32</v>
      </c>
      <c r="F195" s="63" t="s">
        <v>38</v>
      </c>
      <c r="G195" s="63" t="s">
        <v>39</v>
      </c>
      <c r="H195" s="63" t="s">
        <v>46</v>
      </c>
      <c r="I195" s="63" t="s">
        <v>62</v>
      </c>
      <c r="J195" s="63" t="s">
        <v>48</v>
      </c>
      <c r="K195" s="63" t="s">
        <v>48</v>
      </c>
      <c r="L195" s="63" t="s">
        <v>48</v>
      </c>
      <c r="M195" s="63" t="s">
        <v>48</v>
      </c>
      <c r="N195" s="63" t="s">
        <v>33</v>
      </c>
      <c r="O195" s="350"/>
      <c r="P195" s="63"/>
      <c r="Q195" s="63"/>
      <c r="R195" s="63"/>
      <c r="S195" s="63"/>
      <c r="T195" s="350"/>
      <c r="U195" s="63"/>
      <c r="V195" s="63"/>
      <c r="W195" s="63"/>
      <c r="X195" s="63"/>
      <c r="Y195" s="640"/>
      <c r="Z195" s="350"/>
      <c r="AA195" s="63"/>
      <c r="AB195" s="63"/>
      <c r="AC195" s="63"/>
      <c r="AD195" s="350"/>
      <c r="AE195" s="136"/>
      <c r="AF195" s="63"/>
      <c r="AG195" s="63"/>
      <c r="AH195" s="63"/>
      <c r="AI195" s="350"/>
      <c r="AJ195" s="63"/>
      <c r="AK195" s="63"/>
      <c r="AL195" s="63"/>
      <c r="AM195" s="63"/>
      <c r="AN195" s="63"/>
      <c r="AO195" s="63"/>
      <c r="AP195" s="350"/>
      <c r="AQ195" s="63"/>
      <c r="AR195" s="63"/>
      <c r="AS195" s="63"/>
      <c r="AT195" s="63"/>
      <c r="AU195" s="63"/>
      <c r="AV195" s="350"/>
      <c r="AW195" s="63"/>
      <c r="AX195" s="63"/>
      <c r="AY195" s="63"/>
      <c r="AZ195" s="63"/>
      <c r="BA195" s="649"/>
      <c r="BB195" s="63"/>
      <c r="BC195" s="63"/>
      <c r="BD195" s="63"/>
      <c r="BE195" s="63"/>
      <c r="BF195" s="350"/>
      <c r="BG195" s="63"/>
      <c r="BH195" s="63"/>
      <c r="BI195" s="63"/>
      <c r="BJ195" s="63"/>
      <c r="BK195" s="350"/>
      <c r="BL195" s="63" t="s">
        <v>65</v>
      </c>
      <c r="BM195" s="63"/>
      <c r="BN195" s="63" t="s">
        <v>38</v>
      </c>
      <c r="BO195" s="63" t="s">
        <v>62</v>
      </c>
      <c r="BP195" s="350"/>
      <c r="BQ195" s="63"/>
      <c r="BR195" s="63"/>
      <c r="BS195" s="63"/>
      <c r="BT195" s="63"/>
      <c r="BU195" s="350"/>
      <c r="BV195" s="63"/>
      <c r="BW195" s="63"/>
      <c r="BX195" s="63"/>
      <c r="BY195" s="63"/>
      <c r="BZ195" s="350"/>
      <c r="CA195" s="63"/>
      <c r="CB195" s="63"/>
      <c r="CC195" s="63"/>
      <c r="CD195" s="350"/>
      <c r="CE195" s="63"/>
      <c r="CF195" s="63"/>
      <c r="CG195" s="63"/>
      <c r="CH195" s="63"/>
      <c r="CI195" s="63" t="s">
        <v>128</v>
      </c>
      <c r="CJ195" s="63">
        <v>7</v>
      </c>
      <c r="CK195" s="382">
        <v>0</v>
      </c>
      <c r="CL195" s="63">
        <v>5</v>
      </c>
      <c r="CM195" s="63">
        <v>8</v>
      </c>
      <c r="CN195" s="63">
        <v>1</v>
      </c>
      <c r="CO195" s="63">
        <v>6</v>
      </c>
      <c r="CP195" s="63"/>
      <c r="CQ195" s="63">
        <v>13</v>
      </c>
      <c r="CR195" s="63"/>
      <c r="CS195" s="63" t="s">
        <v>48</v>
      </c>
      <c r="CT195" s="63">
        <v>10</v>
      </c>
      <c r="CV195">
        <v>6</v>
      </c>
      <c r="CW195">
        <f>COUNTIF($CK$189:$CK$224,"=6")</f>
        <v>0</v>
      </c>
    </row>
    <row r="196" spans="1:101" ht="15.75" thickBot="1" x14ac:dyDescent="0.3">
      <c r="A196" s="64" t="s">
        <v>1199</v>
      </c>
      <c r="B196" s="63">
        <v>8</v>
      </c>
      <c r="C196" s="63"/>
      <c r="D196" s="63" t="s">
        <v>60</v>
      </c>
      <c r="E196" s="63" t="s">
        <v>40</v>
      </c>
      <c r="F196" s="63" t="s">
        <v>49</v>
      </c>
      <c r="G196" s="63" t="s">
        <v>33</v>
      </c>
      <c r="H196" s="63" t="s">
        <v>39</v>
      </c>
      <c r="I196" s="63" t="s">
        <v>62</v>
      </c>
      <c r="J196" s="63" t="s">
        <v>58</v>
      </c>
      <c r="K196" s="63" t="s">
        <v>49</v>
      </c>
      <c r="L196" s="63" t="s">
        <v>72</v>
      </c>
      <c r="M196" s="63" t="s">
        <v>49</v>
      </c>
      <c r="N196" s="63" t="s">
        <v>45</v>
      </c>
      <c r="O196" s="350"/>
      <c r="P196" s="63"/>
      <c r="Q196" s="63"/>
      <c r="R196" s="63"/>
      <c r="S196" s="63"/>
      <c r="T196" s="350"/>
      <c r="U196" s="63"/>
      <c r="V196" s="63"/>
      <c r="W196" s="63"/>
      <c r="X196" s="63"/>
      <c r="Y196" s="640"/>
      <c r="Z196" s="350"/>
      <c r="AA196" s="63"/>
      <c r="AB196" s="63"/>
      <c r="AC196" s="63"/>
      <c r="AD196" s="350"/>
      <c r="AE196" s="136"/>
      <c r="AF196" s="63"/>
      <c r="AG196" s="63"/>
      <c r="AH196" s="63"/>
      <c r="AI196" s="350"/>
      <c r="AJ196" s="63"/>
      <c r="AK196" s="63"/>
      <c r="AL196" s="63"/>
      <c r="AM196" s="63"/>
      <c r="AN196" s="63"/>
      <c r="AO196" s="63"/>
      <c r="AP196" s="350"/>
      <c r="AQ196" s="63"/>
      <c r="AR196" s="63"/>
      <c r="AS196" s="63"/>
      <c r="AT196" s="63"/>
      <c r="AU196" s="63"/>
      <c r="AV196" s="350"/>
      <c r="AW196" s="63"/>
      <c r="AX196" s="63"/>
      <c r="AY196" s="63"/>
      <c r="AZ196" s="63"/>
      <c r="BA196" s="649"/>
      <c r="BB196" s="63"/>
      <c r="BC196" s="63"/>
      <c r="BD196" s="63"/>
      <c r="BE196" s="63"/>
      <c r="BF196" s="350"/>
      <c r="BG196" s="63"/>
      <c r="BH196" s="63"/>
      <c r="BI196" s="63"/>
      <c r="BJ196" s="63"/>
      <c r="BK196" s="350"/>
      <c r="BL196" s="63" t="s">
        <v>48</v>
      </c>
      <c r="BM196" s="63"/>
      <c r="BN196" s="63" t="s">
        <v>58</v>
      </c>
      <c r="BO196" s="63" t="s">
        <v>62</v>
      </c>
      <c r="BP196" s="350"/>
      <c r="BQ196" s="63"/>
      <c r="BR196" s="63"/>
      <c r="BS196" s="63"/>
      <c r="BT196" s="63"/>
      <c r="BU196" s="350"/>
      <c r="BV196" s="63"/>
      <c r="BW196" s="63"/>
      <c r="BX196" s="63"/>
      <c r="BY196" s="63"/>
      <c r="BZ196" s="350"/>
      <c r="CA196" s="63"/>
      <c r="CB196" s="63"/>
      <c r="CC196" s="63"/>
      <c r="CD196" s="350"/>
      <c r="CE196" s="63"/>
      <c r="CF196" s="63"/>
      <c r="CG196" s="63"/>
      <c r="CH196" s="63"/>
      <c r="CI196" s="63" t="s">
        <v>129</v>
      </c>
      <c r="CJ196" s="63">
        <v>8</v>
      </c>
      <c r="CK196" s="382">
        <v>2</v>
      </c>
      <c r="CL196" s="63">
        <v>7</v>
      </c>
      <c r="CM196" s="63">
        <v>5</v>
      </c>
      <c r="CN196" s="63">
        <v>0</v>
      </c>
      <c r="CO196" s="63">
        <v>8</v>
      </c>
      <c r="CP196" s="63"/>
      <c r="CQ196" s="63">
        <v>1</v>
      </c>
      <c r="CR196" s="63"/>
      <c r="CS196" s="63" t="s">
        <v>32</v>
      </c>
      <c r="CT196" s="63">
        <v>30</v>
      </c>
      <c r="CV196">
        <v>7</v>
      </c>
      <c r="CW196">
        <f>COUNTIF($CK$189:$CK$224,"=7")</f>
        <v>0</v>
      </c>
    </row>
    <row r="197" spans="1:101" ht="15.75" thickBot="1" x14ac:dyDescent="0.3">
      <c r="A197" s="64" t="s">
        <v>1200</v>
      </c>
      <c r="B197" s="63">
        <v>9</v>
      </c>
      <c r="C197" s="63"/>
      <c r="D197" s="63" t="s">
        <v>63</v>
      </c>
      <c r="E197" s="63" t="s">
        <v>32</v>
      </c>
      <c r="F197" s="63" t="s">
        <v>33</v>
      </c>
      <c r="G197" s="63" t="s">
        <v>33</v>
      </c>
      <c r="H197" s="63" t="s">
        <v>67</v>
      </c>
      <c r="I197" s="63" t="s">
        <v>63</v>
      </c>
      <c r="J197" s="63" t="s">
        <v>62</v>
      </c>
      <c r="K197" s="63" t="s">
        <v>33</v>
      </c>
      <c r="L197" s="63" t="s">
        <v>35</v>
      </c>
      <c r="M197" s="63" t="s">
        <v>48</v>
      </c>
      <c r="N197" s="63" t="s">
        <v>58</v>
      </c>
      <c r="O197" s="350"/>
      <c r="P197" s="63"/>
      <c r="Q197" s="63"/>
      <c r="R197" s="63"/>
      <c r="S197" s="63"/>
      <c r="T197" s="350"/>
      <c r="U197" s="63"/>
      <c r="V197" s="63"/>
      <c r="W197" s="63"/>
      <c r="X197" s="63"/>
      <c r="Y197" s="640"/>
      <c r="Z197" s="350"/>
      <c r="AA197" s="63"/>
      <c r="AB197" s="63"/>
      <c r="AC197" s="63"/>
      <c r="AD197" s="350"/>
      <c r="AE197" s="136"/>
      <c r="AF197" s="63"/>
      <c r="AG197" s="63"/>
      <c r="AH197" s="63"/>
      <c r="AI197" s="350"/>
      <c r="AJ197" s="63"/>
      <c r="AK197" s="63"/>
      <c r="AL197" s="63"/>
      <c r="AM197" s="63"/>
      <c r="AN197" s="63"/>
      <c r="AO197" s="63"/>
      <c r="AP197" s="350"/>
      <c r="AQ197" s="63"/>
      <c r="AR197" s="63"/>
      <c r="AS197" s="63"/>
      <c r="AT197" s="63"/>
      <c r="AU197" s="63"/>
      <c r="AV197" s="350"/>
      <c r="AW197" s="63"/>
      <c r="AX197" s="63"/>
      <c r="AY197" s="63"/>
      <c r="AZ197" s="63"/>
      <c r="BA197" s="649"/>
      <c r="BB197" s="63"/>
      <c r="BC197" s="63"/>
      <c r="BD197" s="63"/>
      <c r="BE197" s="63"/>
      <c r="BF197" s="350"/>
      <c r="BG197" s="63"/>
      <c r="BH197" s="63"/>
      <c r="BI197" s="63"/>
      <c r="BJ197" s="63"/>
      <c r="BK197" s="350"/>
      <c r="BL197" s="63" t="s">
        <v>32</v>
      </c>
      <c r="BM197" s="63"/>
      <c r="BN197" s="63" t="s">
        <v>32</v>
      </c>
      <c r="BO197" s="63" t="s">
        <v>62</v>
      </c>
      <c r="BP197" s="350"/>
      <c r="BQ197" s="63"/>
      <c r="BR197" s="63"/>
      <c r="BS197" s="63"/>
      <c r="BT197" s="63"/>
      <c r="BU197" s="350"/>
      <c r="BV197" s="63"/>
      <c r="BW197" s="63"/>
      <c r="BX197" s="63"/>
      <c r="BY197" s="63"/>
      <c r="BZ197" s="350"/>
      <c r="CA197" s="63"/>
      <c r="CB197" s="63"/>
      <c r="CC197" s="63"/>
      <c r="CD197" s="350"/>
      <c r="CE197" s="63"/>
      <c r="CF197" s="63"/>
      <c r="CG197" s="63"/>
      <c r="CH197" s="63"/>
      <c r="CI197" s="63" t="s">
        <v>128</v>
      </c>
      <c r="CJ197" s="63">
        <v>9</v>
      </c>
      <c r="CK197" s="382">
        <v>0</v>
      </c>
      <c r="CL197" s="63">
        <v>7</v>
      </c>
      <c r="CM197" s="63">
        <v>6</v>
      </c>
      <c r="CN197" s="63">
        <v>1</v>
      </c>
      <c r="CO197" s="63">
        <v>5</v>
      </c>
      <c r="CP197" s="63"/>
      <c r="CQ197" s="63">
        <v>5</v>
      </c>
      <c r="CR197" s="63"/>
      <c r="CS197" s="63" t="s">
        <v>39</v>
      </c>
      <c r="CT197" s="63">
        <v>14</v>
      </c>
      <c r="CV197">
        <v>8</v>
      </c>
      <c r="CW197">
        <f>COUNTIF($CK$189:$CK$224,"=8")</f>
        <v>0</v>
      </c>
    </row>
    <row r="198" spans="1:101" ht="15.75" thickBot="1" x14ac:dyDescent="0.3">
      <c r="A198" s="64" t="s">
        <v>1201</v>
      </c>
      <c r="B198" s="63">
        <v>10</v>
      </c>
      <c r="C198" s="63"/>
      <c r="D198" s="63" t="s">
        <v>39</v>
      </c>
      <c r="E198" s="63" t="s">
        <v>48</v>
      </c>
      <c r="F198" s="63" t="s">
        <v>48</v>
      </c>
      <c r="G198" s="63" t="s">
        <v>32</v>
      </c>
      <c r="H198" s="63" t="s">
        <v>67</v>
      </c>
      <c r="I198" s="63" t="s">
        <v>58</v>
      </c>
      <c r="J198" s="63" t="s">
        <v>62</v>
      </c>
      <c r="K198" s="63" t="s">
        <v>63</v>
      </c>
      <c r="L198" s="63" t="s">
        <v>65</v>
      </c>
      <c r="M198" s="63" t="s">
        <v>61</v>
      </c>
      <c r="N198" s="63" t="s">
        <v>65</v>
      </c>
      <c r="O198" s="350"/>
      <c r="P198" s="63" t="s">
        <v>59</v>
      </c>
      <c r="Q198" s="63" t="s">
        <v>33</v>
      </c>
      <c r="R198" s="63" t="s">
        <v>63</v>
      </c>
      <c r="S198" s="63" t="s">
        <v>48</v>
      </c>
      <c r="T198" s="350"/>
      <c r="U198" s="63"/>
      <c r="V198" s="63"/>
      <c r="W198" s="63"/>
      <c r="X198" s="63"/>
      <c r="Y198" s="640"/>
      <c r="Z198" s="350"/>
      <c r="AA198" s="63"/>
      <c r="AB198" s="63"/>
      <c r="AC198" s="63"/>
      <c r="AD198" s="350"/>
      <c r="AE198" s="136"/>
      <c r="AF198" s="63"/>
      <c r="AG198" s="63"/>
      <c r="AH198" s="63"/>
      <c r="AI198" s="350"/>
      <c r="AJ198" s="63"/>
      <c r="AK198" s="63"/>
      <c r="AL198" s="63"/>
      <c r="AM198" s="63"/>
      <c r="AN198" s="63"/>
      <c r="AO198" s="63"/>
      <c r="AP198" s="350"/>
      <c r="AQ198" s="63"/>
      <c r="AR198" s="63"/>
      <c r="AS198" s="63"/>
      <c r="AT198" s="63"/>
      <c r="AU198" s="63"/>
      <c r="AV198" s="350"/>
      <c r="AW198" s="63"/>
      <c r="AX198" s="63"/>
      <c r="AY198" s="63"/>
      <c r="AZ198" s="63"/>
      <c r="BA198" s="649"/>
      <c r="BB198" s="63"/>
      <c r="BC198" s="63"/>
      <c r="BD198" s="63"/>
      <c r="BE198" s="63"/>
      <c r="BF198" s="350"/>
      <c r="BG198" s="63"/>
      <c r="BH198" s="63"/>
      <c r="BI198" s="63"/>
      <c r="BJ198" s="63"/>
      <c r="BK198" s="350"/>
      <c r="BL198" s="63"/>
      <c r="BM198" s="63"/>
      <c r="BN198" s="63"/>
      <c r="BO198" s="63"/>
      <c r="BP198" s="350"/>
      <c r="BQ198" s="63"/>
      <c r="BR198" s="63"/>
      <c r="BS198" s="63"/>
      <c r="BT198" s="63"/>
      <c r="BU198" s="350"/>
      <c r="BV198" s="63"/>
      <c r="BW198" s="63"/>
      <c r="BX198" s="63"/>
      <c r="BY198" s="63"/>
      <c r="BZ198" s="350"/>
      <c r="CA198" s="63"/>
      <c r="CB198" s="63"/>
      <c r="CC198" s="63"/>
      <c r="CD198" s="350"/>
      <c r="CE198" s="63"/>
      <c r="CF198" s="63"/>
      <c r="CG198" s="63"/>
      <c r="CH198" s="63"/>
      <c r="CI198" s="63" t="s">
        <v>130</v>
      </c>
      <c r="CJ198" s="63">
        <v>10</v>
      </c>
      <c r="CK198" s="382">
        <v>0</v>
      </c>
      <c r="CL198" s="63">
        <v>4</v>
      </c>
      <c r="CM198" s="63">
        <v>9</v>
      </c>
      <c r="CN198" s="63">
        <v>2</v>
      </c>
      <c r="CO198" s="63">
        <v>1</v>
      </c>
      <c r="CP198" s="63"/>
      <c r="CQ198" s="63"/>
      <c r="CR198" s="63"/>
      <c r="CS198" s="63" t="s">
        <v>63</v>
      </c>
      <c r="CT198" s="63">
        <v>6</v>
      </c>
      <c r="CV198">
        <v>9</v>
      </c>
      <c r="CW198">
        <f>COUNTIF($CK$189:$CK$224,"=9")</f>
        <v>0</v>
      </c>
    </row>
    <row r="199" spans="1:101" ht="15.75" thickBot="1" x14ac:dyDescent="0.3">
      <c r="A199" s="64" t="s">
        <v>1202</v>
      </c>
      <c r="B199" s="63">
        <v>11</v>
      </c>
      <c r="C199" s="63"/>
      <c r="D199" s="63" t="s">
        <v>38</v>
      </c>
      <c r="E199" s="63" t="s">
        <v>45</v>
      </c>
      <c r="F199" s="63" t="s">
        <v>49</v>
      </c>
      <c r="G199" s="63" t="s">
        <v>32</v>
      </c>
      <c r="H199" s="63" t="s">
        <v>47</v>
      </c>
      <c r="I199" s="63" t="s">
        <v>61</v>
      </c>
      <c r="J199" s="63" t="s">
        <v>65</v>
      </c>
      <c r="K199" s="63" t="s">
        <v>35</v>
      </c>
      <c r="L199" s="63" t="s">
        <v>49</v>
      </c>
      <c r="M199" s="63" t="s">
        <v>62</v>
      </c>
      <c r="N199" s="63" t="s">
        <v>59</v>
      </c>
      <c r="O199" s="350"/>
      <c r="P199" s="63" t="s">
        <v>59</v>
      </c>
      <c r="Q199" s="63" t="s">
        <v>38</v>
      </c>
      <c r="R199" s="63" t="s">
        <v>63</v>
      </c>
      <c r="S199" s="63" t="s">
        <v>48</v>
      </c>
      <c r="T199" s="350"/>
      <c r="U199" s="63"/>
      <c r="V199" s="63"/>
      <c r="W199" s="63"/>
      <c r="X199" s="63"/>
      <c r="Y199" s="640"/>
      <c r="Z199" s="350"/>
      <c r="AA199" s="63"/>
      <c r="AB199" s="63"/>
      <c r="AC199" s="63"/>
      <c r="AD199" s="350"/>
      <c r="AE199" s="136"/>
      <c r="AF199" s="63"/>
      <c r="AG199" s="63"/>
      <c r="AH199" s="63"/>
      <c r="AI199" s="350"/>
      <c r="AJ199" s="63"/>
      <c r="AK199" s="63"/>
      <c r="AL199" s="63"/>
      <c r="AM199" s="63"/>
      <c r="AN199" s="63"/>
      <c r="AO199" s="63"/>
      <c r="AP199" s="350"/>
      <c r="AQ199" s="63"/>
      <c r="AR199" s="63"/>
      <c r="AS199" s="63"/>
      <c r="AT199" s="63"/>
      <c r="AU199" s="63"/>
      <c r="AV199" s="350"/>
      <c r="AW199" s="63"/>
      <c r="AX199" s="63"/>
      <c r="AY199" s="63"/>
      <c r="AZ199" s="63"/>
      <c r="BA199" s="649"/>
      <c r="BB199" s="63"/>
      <c r="BC199" s="63"/>
      <c r="BD199" s="63"/>
      <c r="BE199" s="63"/>
      <c r="BF199" s="350"/>
      <c r="BG199" s="63"/>
      <c r="BH199" s="63"/>
      <c r="BI199" s="63"/>
      <c r="BJ199" s="63"/>
      <c r="BK199" s="350"/>
      <c r="BL199" s="63"/>
      <c r="BM199" s="63"/>
      <c r="BN199" s="63"/>
      <c r="BO199" s="63"/>
      <c r="BP199" s="350"/>
      <c r="BQ199" s="63"/>
      <c r="BR199" s="63"/>
      <c r="BS199" s="63"/>
      <c r="BT199" s="63"/>
      <c r="BU199" s="350"/>
      <c r="BV199" s="63"/>
      <c r="BW199" s="63"/>
      <c r="BX199" s="63"/>
      <c r="BY199" s="63"/>
      <c r="BZ199" s="350"/>
      <c r="CA199" s="63"/>
      <c r="CB199" s="63"/>
      <c r="CC199" s="63"/>
      <c r="CD199" s="350"/>
      <c r="CE199" s="63"/>
      <c r="CF199" s="63"/>
      <c r="CG199" s="63"/>
      <c r="CH199" s="63"/>
      <c r="CI199" s="63" t="s">
        <v>128</v>
      </c>
      <c r="CJ199" s="63">
        <v>11</v>
      </c>
      <c r="CK199" s="382">
        <v>0</v>
      </c>
      <c r="CL199" s="63">
        <v>8</v>
      </c>
      <c r="CM199" s="63">
        <v>4</v>
      </c>
      <c r="CN199" s="63">
        <v>3</v>
      </c>
      <c r="CO199" s="63">
        <v>2</v>
      </c>
      <c r="CP199" s="63"/>
      <c r="CQ199" s="63"/>
      <c r="CR199" s="63"/>
      <c r="CS199" s="63" t="s">
        <v>39</v>
      </c>
      <c r="CT199" s="63">
        <v>17</v>
      </c>
      <c r="CV199">
        <v>10</v>
      </c>
      <c r="CW199">
        <f>COUNTIF($CK$189:$CK$224,"=10")</f>
        <v>0</v>
      </c>
    </row>
    <row r="200" spans="1:101" ht="15.75" thickBot="1" x14ac:dyDescent="0.3">
      <c r="A200" s="64" t="s">
        <v>1203</v>
      </c>
      <c r="B200" s="63">
        <v>12</v>
      </c>
      <c r="C200" s="63"/>
      <c r="D200" s="63" t="s">
        <v>48</v>
      </c>
      <c r="E200" s="63" t="s">
        <v>32</v>
      </c>
      <c r="F200" s="63" t="s">
        <v>61</v>
      </c>
      <c r="G200" s="63" t="s">
        <v>69</v>
      </c>
      <c r="H200" s="63" t="s">
        <v>66</v>
      </c>
      <c r="I200" s="63" t="s">
        <v>62</v>
      </c>
      <c r="J200" s="63" t="s">
        <v>58</v>
      </c>
      <c r="K200" s="63" t="s">
        <v>63</v>
      </c>
      <c r="L200" s="63" t="s">
        <v>65</v>
      </c>
      <c r="M200" s="63" t="s">
        <v>35</v>
      </c>
      <c r="N200" s="63" t="s">
        <v>59</v>
      </c>
      <c r="O200" s="350"/>
      <c r="P200" s="63" t="s">
        <v>67</v>
      </c>
      <c r="Q200" s="63" t="s">
        <v>64</v>
      </c>
      <c r="R200" s="63" t="s">
        <v>48</v>
      </c>
      <c r="S200" s="63" t="s">
        <v>46</v>
      </c>
      <c r="T200" s="350"/>
      <c r="U200" s="63"/>
      <c r="V200" s="63"/>
      <c r="W200" s="63"/>
      <c r="X200" s="63"/>
      <c r="Y200" s="640"/>
      <c r="Z200" s="350"/>
      <c r="AA200" s="63"/>
      <c r="AB200" s="63"/>
      <c r="AC200" s="63"/>
      <c r="AD200" s="350"/>
      <c r="AE200" s="136"/>
      <c r="AF200" s="63"/>
      <c r="AG200" s="63"/>
      <c r="AH200" s="63"/>
      <c r="AI200" s="350"/>
      <c r="AJ200" s="63"/>
      <c r="AK200" s="63"/>
      <c r="AL200" s="63"/>
      <c r="AM200" s="63"/>
      <c r="AN200" s="63"/>
      <c r="AO200" s="63"/>
      <c r="AP200" s="350"/>
      <c r="AQ200" s="63"/>
      <c r="AR200" s="63"/>
      <c r="AS200" s="63"/>
      <c r="AT200" s="63"/>
      <c r="AU200" s="63"/>
      <c r="AV200" s="350"/>
      <c r="AW200" s="63"/>
      <c r="AX200" s="63"/>
      <c r="AY200" s="63"/>
      <c r="AZ200" s="63"/>
      <c r="BA200" s="649"/>
      <c r="BB200" s="63"/>
      <c r="BC200" s="63"/>
      <c r="BD200" s="63"/>
      <c r="BE200" s="63"/>
      <c r="BF200" s="350"/>
      <c r="BG200" s="63"/>
      <c r="BH200" s="63"/>
      <c r="BI200" s="63"/>
      <c r="BJ200" s="63"/>
      <c r="BK200" s="350"/>
      <c r="BL200" s="63"/>
      <c r="BM200" s="63"/>
      <c r="BN200" s="63"/>
      <c r="BO200" s="63"/>
      <c r="BP200" s="350"/>
      <c r="BQ200" s="63"/>
      <c r="BR200" s="63"/>
      <c r="BS200" s="63"/>
      <c r="BT200" s="63"/>
      <c r="BU200" s="350"/>
      <c r="BV200" s="63"/>
      <c r="BW200" s="63"/>
      <c r="BX200" s="63"/>
      <c r="BY200" s="63"/>
      <c r="BZ200" s="350"/>
      <c r="CA200" s="63"/>
      <c r="CB200" s="63"/>
      <c r="CC200" s="63"/>
      <c r="CD200" s="350"/>
      <c r="CE200" s="63"/>
      <c r="CF200" s="63"/>
      <c r="CG200" s="63"/>
      <c r="CH200" s="63"/>
      <c r="CI200" s="63" t="s">
        <v>128</v>
      </c>
      <c r="CJ200" s="63">
        <v>12</v>
      </c>
      <c r="CK200" s="382">
        <v>1</v>
      </c>
      <c r="CL200" s="63">
        <v>3</v>
      </c>
      <c r="CM200" s="63">
        <v>6</v>
      </c>
      <c r="CN200" s="63">
        <v>5</v>
      </c>
      <c r="CO200" s="63">
        <v>1</v>
      </c>
      <c r="CP200" s="63"/>
      <c r="CQ200" s="63"/>
      <c r="CR200" s="63"/>
      <c r="CS200" s="63" t="s">
        <v>63</v>
      </c>
      <c r="CT200" s="63">
        <v>7</v>
      </c>
      <c r="CV200">
        <v>11</v>
      </c>
      <c r="CW200">
        <f>COUNTIF($CK$189:$CK$224,"=11")</f>
        <v>0</v>
      </c>
    </row>
    <row r="201" spans="1:101" ht="15.75" thickBot="1" x14ac:dyDescent="0.3">
      <c r="A201" s="64" t="s">
        <v>1204</v>
      </c>
      <c r="B201" s="63">
        <v>13</v>
      </c>
      <c r="C201" s="63"/>
      <c r="D201" s="63" t="s">
        <v>48</v>
      </c>
      <c r="E201" s="63" t="s">
        <v>61</v>
      </c>
      <c r="F201" s="63" t="s">
        <v>65</v>
      </c>
      <c r="G201" s="63" t="s">
        <v>33</v>
      </c>
      <c r="H201" s="63" t="s">
        <v>64</v>
      </c>
      <c r="I201" s="63" t="s">
        <v>59</v>
      </c>
      <c r="J201" s="63" t="s">
        <v>58</v>
      </c>
      <c r="K201" s="63" t="s">
        <v>63</v>
      </c>
      <c r="L201" s="63" t="s">
        <v>49</v>
      </c>
      <c r="M201" s="63" t="s">
        <v>60</v>
      </c>
      <c r="N201" s="63" t="s">
        <v>62</v>
      </c>
      <c r="O201" s="350"/>
      <c r="P201" s="63"/>
      <c r="Q201" s="63"/>
      <c r="R201" s="63"/>
      <c r="S201" s="63"/>
      <c r="T201" s="350"/>
      <c r="U201" s="63"/>
      <c r="V201" s="63"/>
      <c r="W201" s="63"/>
      <c r="X201" s="63"/>
      <c r="Y201" s="640"/>
      <c r="Z201" s="350"/>
      <c r="AA201" s="63"/>
      <c r="AB201" s="63"/>
      <c r="AC201" s="63"/>
      <c r="AD201" s="350"/>
      <c r="AE201" s="136"/>
      <c r="AF201" s="63"/>
      <c r="AG201" s="63"/>
      <c r="AH201" s="63"/>
      <c r="AI201" s="350"/>
      <c r="AJ201" s="63"/>
      <c r="AK201" s="63"/>
      <c r="AL201" s="63"/>
      <c r="AM201" s="63"/>
      <c r="AN201" s="63"/>
      <c r="AO201" s="63"/>
      <c r="AP201" s="350"/>
      <c r="AQ201" s="63"/>
      <c r="AR201" s="63"/>
      <c r="AS201" s="63"/>
      <c r="AT201" s="63"/>
      <c r="AU201" s="63"/>
      <c r="AV201" s="350"/>
      <c r="AW201" s="63"/>
      <c r="AX201" s="63"/>
      <c r="AY201" s="63"/>
      <c r="AZ201" s="63"/>
      <c r="BA201" s="649"/>
      <c r="BB201" s="63"/>
      <c r="BC201" s="63"/>
      <c r="BD201" s="63"/>
      <c r="BE201" s="63"/>
      <c r="BF201" s="350"/>
      <c r="BG201" s="63"/>
      <c r="BH201" s="63"/>
      <c r="BI201" s="63"/>
      <c r="BJ201" s="63"/>
      <c r="BK201" s="350"/>
      <c r="BL201" s="63" t="s">
        <v>58</v>
      </c>
      <c r="BM201" s="63"/>
      <c r="BN201" s="63" t="s">
        <v>48</v>
      </c>
      <c r="BO201" s="63" t="s">
        <v>62</v>
      </c>
      <c r="BP201" s="350"/>
      <c r="BQ201" s="63"/>
      <c r="BR201" s="63"/>
      <c r="BS201" s="63"/>
      <c r="BT201" s="63"/>
      <c r="BU201" s="350"/>
      <c r="BV201" s="63"/>
      <c r="BW201" s="63"/>
      <c r="BX201" s="63"/>
      <c r="BY201" s="63"/>
      <c r="BZ201" s="350"/>
      <c r="CA201" s="63"/>
      <c r="CB201" s="63"/>
      <c r="CC201" s="63"/>
      <c r="CD201" s="350"/>
      <c r="CE201" s="63"/>
      <c r="CF201" s="63"/>
      <c r="CG201" s="63"/>
      <c r="CH201" s="63"/>
      <c r="CI201" s="63" t="s">
        <v>128</v>
      </c>
      <c r="CJ201" s="63">
        <v>13</v>
      </c>
      <c r="CK201" s="382">
        <v>0</v>
      </c>
      <c r="CL201" s="63">
        <v>4</v>
      </c>
      <c r="CM201" s="63">
        <v>8</v>
      </c>
      <c r="CN201" s="63">
        <v>2</v>
      </c>
      <c r="CO201" s="63"/>
      <c r="CP201" s="63"/>
      <c r="CQ201" s="63"/>
      <c r="CR201" s="63"/>
      <c r="CS201" s="63" t="s">
        <v>63</v>
      </c>
      <c r="CT201" s="63">
        <v>8</v>
      </c>
      <c r="CV201">
        <v>12</v>
      </c>
      <c r="CW201">
        <f>COUNTIF($CK$189:$CK$224,"=12")</f>
        <v>0</v>
      </c>
    </row>
    <row r="202" spans="1:101" ht="15.75" thickBot="1" x14ac:dyDescent="0.3">
      <c r="A202" s="64" t="s">
        <v>1205</v>
      </c>
      <c r="B202" s="63">
        <v>14</v>
      </c>
      <c r="C202" s="63"/>
      <c r="D202" s="63" t="s">
        <v>63</v>
      </c>
      <c r="E202" s="63" t="s">
        <v>62</v>
      </c>
      <c r="F202" s="63" t="s">
        <v>63</v>
      </c>
      <c r="G202" s="63" t="s">
        <v>39</v>
      </c>
      <c r="H202" s="63" t="s">
        <v>47</v>
      </c>
      <c r="I202" s="63" t="s">
        <v>62</v>
      </c>
      <c r="J202" s="63" t="s">
        <v>62</v>
      </c>
      <c r="K202" s="63" t="s">
        <v>38</v>
      </c>
      <c r="L202" s="63" t="s">
        <v>66</v>
      </c>
      <c r="M202" s="63" t="s">
        <v>61</v>
      </c>
      <c r="N202" s="63" t="s">
        <v>58</v>
      </c>
      <c r="O202" s="350"/>
      <c r="P202" s="63" t="s">
        <v>58</v>
      </c>
      <c r="Q202" s="63" t="s">
        <v>39</v>
      </c>
      <c r="R202" s="63" t="s">
        <v>67</v>
      </c>
      <c r="S202" s="63" t="s">
        <v>46</v>
      </c>
      <c r="T202" s="350"/>
      <c r="U202" s="63"/>
      <c r="V202" s="63"/>
      <c r="W202" s="63"/>
      <c r="X202" s="63"/>
      <c r="Y202" s="640"/>
      <c r="Z202" s="350"/>
      <c r="AA202" s="63"/>
      <c r="AB202" s="63"/>
      <c r="AC202" s="63"/>
      <c r="AD202" s="350"/>
      <c r="AE202" s="136"/>
      <c r="AF202" s="63"/>
      <c r="AG202" s="63"/>
      <c r="AH202" s="63"/>
      <c r="AI202" s="350"/>
      <c r="AJ202" s="63"/>
      <c r="AK202" s="63"/>
      <c r="AL202" s="63"/>
      <c r="AM202" s="63"/>
      <c r="AN202" s="63"/>
      <c r="AO202" s="63"/>
      <c r="AP202" s="350"/>
      <c r="AQ202" s="63"/>
      <c r="AR202" s="63"/>
      <c r="AS202" s="63"/>
      <c r="AT202" s="63"/>
      <c r="AU202" s="63"/>
      <c r="AV202" s="350"/>
      <c r="AW202" s="63"/>
      <c r="AX202" s="63"/>
      <c r="AY202" s="63"/>
      <c r="AZ202" s="63"/>
      <c r="BA202" s="649"/>
      <c r="BB202" s="63"/>
      <c r="BC202" s="63"/>
      <c r="BD202" s="63"/>
      <c r="BE202" s="63"/>
      <c r="BF202" s="350"/>
      <c r="BG202" s="63"/>
      <c r="BH202" s="63"/>
      <c r="BI202" s="63"/>
      <c r="BJ202" s="63"/>
      <c r="BK202" s="350"/>
      <c r="BL202" s="63"/>
      <c r="BM202" s="63"/>
      <c r="BN202" s="63"/>
      <c r="BO202" s="63"/>
      <c r="BP202" s="350"/>
      <c r="BQ202" s="63"/>
      <c r="BR202" s="63"/>
      <c r="BS202" s="63"/>
      <c r="BT202" s="63"/>
      <c r="BU202" s="350"/>
      <c r="BV202" s="63"/>
      <c r="BW202" s="63"/>
      <c r="BX202" s="63"/>
      <c r="BY202" s="63"/>
      <c r="BZ202" s="350"/>
      <c r="CA202" s="63"/>
      <c r="CB202" s="63"/>
      <c r="CC202" s="63"/>
      <c r="CD202" s="350"/>
      <c r="CE202" s="63"/>
      <c r="CF202" s="63"/>
      <c r="CG202" s="63"/>
      <c r="CH202" s="63"/>
      <c r="CI202" s="63" t="s">
        <v>128</v>
      </c>
      <c r="CJ202" s="63">
        <v>14</v>
      </c>
      <c r="CK202" s="382">
        <v>0</v>
      </c>
      <c r="CL202" s="63">
        <v>4</v>
      </c>
      <c r="CM202" s="63">
        <v>7</v>
      </c>
      <c r="CN202" s="63">
        <v>4</v>
      </c>
      <c r="CO202" s="63">
        <v>2</v>
      </c>
      <c r="CP202" s="63"/>
      <c r="CQ202" s="63"/>
      <c r="CR202" s="63"/>
      <c r="CS202" s="63" t="s">
        <v>65</v>
      </c>
      <c r="CT202" s="63">
        <v>3</v>
      </c>
      <c r="CV202">
        <v>13</v>
      </c>
      <c r="CW202">
        <f>COUNTIF($CK$189:$CK$224,"=13")</f>
        <v>0</v>
      </c>
    </row>
    <row r="203" spans="1:101" ht="15.75" thickBot="1" x14ac:dyDescent="0.3">
      <c r="A203" s="64" t="s">
        <v>1206</v>
      </c>
      <c r="B203" s="63">
        <v>15</v>
      </c>
      <c r="C203" s="63"/>
      <c r="D203" s="63" t="s">
        <v>65</v>
      </c>
      <c r="E203" s="63" t="s">
        <v>61</v>
      </c>
      <c r="F203" s="63" t="s">
        <v>48</v>
      </c>
      <c r="G203" s="63" t="s">
        <v>33</v>
      </c>
      <c r="H203" s="63" t="s">
        <v>46</v>
      </c>
      <c r="I203" s="63" t="s">
        <v>59</v>
      </c>
      <c r="J203" s="63" t="s">
        <v>39</v>
      </c>
      <c r="K203" s="63" t="s">
        <v>39</v>
      </c>
      <c r="L203" s="63" t="s">
        <v>60</v>
      </c>
      <c r="M203" s="63" t="s">
        <v>31</v>
      </c>
      <c r="N203" s="63" t="s">
        <v>67</v>
      </c>
      <c r="O203" s="350"/>
      <c r="P203" s="63"/>
      <c r="Q203" s="63"/>
      <c r="R203" s="63"/>
      <c r="S203" s="63"/>
      <c r="T203" s="350"/>
      <c r="U203" s="63"/>
      <c r="V203" s="63"/>
      <c r="W203" s="63"/>
      <c r="X203" s="63"/>
      <c r="Y203" s="640"/>
      <c r="Z203" s="350"/>
      <c r="AA203" s="63"/>
      <c r="AB203" s="63"/>
      <c r="AC203" s="63"/>
      <c r="AD203" s="350"/>
      <c r="AE203" s="136"/>
      <c r="AF203" s="63"/>
      <c r="AG203" s="63"/>
      <c r="AH203" s="63"/>
      <c r="AI203" s="350"/>
      <c r="AJ203" s="63"/>
      <c r="AK203" s="63"/>
      <c r="AL203" s="63"/>
      <c r="AM203" s="63"/>
      <c r="AN203" s="63"/>
      <c r="AO203" s="63"/>
      <c r="AP203" s="350"/>
      <c r="AQ203" s="63"/>
      <c r="AR203" s="63"/>
      <c r="AS203" s="63"/>
      <c r="AT203" s="63"/>
      <c r="AU203" s="63"/>
      <c r="AV203" s="350"/>
      <c r="AW203" s="63"/>
      <c r="AX203" s="63"/>
      <c r="AY203" s="63"/>
      <c r="AZ203" s="63"/>
      <c r="BA203" s="649"/>
      <c r="BB203" s="63"/>
      <c r="BC203" s="63"/>
      <c r="BD203" s="63"/>
      <c r="BE203" s="63"/>
      <c r="BF203" s="350"/>
      <c r="BG203" s="63"/>
      <c r="BH203" s="63"/>
      <c r="BI203" s="63"/>
      <c r="BJ203" s="63"/>
      <c r="BK203" s="350"/>
      <c r="BL203" s="63" t="s">
        <v>63</v>
      </c>
      <c r="BM203" s="63"/>
      <c r="BN203" s="63" t="s">
        <v>60</v>
      </c>
      <c r="BO203" s="63" t="s">
        <v>62</v>
      </c>
      <c r="BP203" s="350"/>
      <c r="BQ203" s="63"/>
      <c r="BR203" s="63"/>
      <c r="BS203" s="63"/>
      <c r="BT203" s="63"/>
      <c r="BU203" s="350"/>
      <c r="BV203" s="63"/>
      <c r="BW203" s="63"/>
      <c r="BX203" s="63"/>
      <c r="BY203" s="63"/>
      <c r="BZ203" s="350"/>
      <c r="CA203" s="63"/>
      <c r="CB203" s="63"/>
      <c r="CC203" s="63"/>
      <c r="CD203" s="350"/>
      <c r="CE203" s="63"/>
      <c r="CF203" s="63"/>
      <c r="CG203" s="63"/>
      <c r="CH203" s="63"/>
      <c r="CI203" s="63" t="s">
        <v>130</v>
      </c>
      <c r="CJ203" s="63">
        <v>15</v>
      </c>
      <c r="CK203" s="382">
        <v>1</v>
      </c>
      <c r="CL203" s="63">
        <v>6</v>
      </c>
      <c r="CM203" s="63">
        <v>4</v>
      </c>
      <c r="CN203" s="63">
        <v>3</v>
      </c>
      <c r="CO203" s="63">
        <v>5</v>
      </c>
      <c r="CP203" s="63"/>
      <c r="CQ203" s="63">
        <v>8</v>
      </c>
      <c r="CR203" s="63"/>
      <c r="CS203" s="63" t="s">
        <v>39</v>
      </c>
      <c r="CT203" s="63">
        <v>12</v>
      </c>
      <c r="CV203">
        <v>14</v>
      </c>
      <c r="CW203">
        <f>COUNTIF($CK$189:$CK$224,"=14")</f>
        <v>0</v>
      </c>
    </row>
    <row r="204" spans="1:101" ht="15.75" thickBot="1" x14ac:dyDescent="0.3">
      <c r="A204" s="64" t="s">
        <v>1207</v>
      </c>
      <c r="B204" s="63">
        <v>16</v>
      </c>
      <c r="C204" s="63"/>
      <c r="D204" s="63" t="s">
        <v>39</v>
      </c>
      <c r="E204" s="63" t="s">
        <v>61</v>
      </c>
      <c r="F204" s="63" t="s">
        <v>49</v>
      </c>
      <c r="G204" s="63" t="s">
        <v>33</v>
      </c>
      <c r="H204" s="63" t="s">
        <v>58</v>
      </c>
      <c r="I204" s="63" t="s">
        <v>59</v>
      </c>
      <c r="J204" s="63" t="s">
        <v>61</v>
      </c>
      <c r="K204" s="63" t="s">
        <v>39</v>
      </c>
      <c r="L204" s="63" t="s">
        <v>35</v>
      </c>
      <c r="M204" s="63" t="s">
        <v>36</v>
      </c>
      <c r="N204" s="63" t="s">
        <v>62</v>
      </c>
      <c r="O204" s="350"/>
      <c r="P204" s="63"/>
      <c r="Q204" s="63"/>
      <c r="R204" s="63"/>
      <c r="S204" s="63"/>
      <c r="T204" s="350"/>
      <c r="U204" s="63"/>
      <c r="V204" s="63"/>
      <c r="W204" s="63"/>
      <c r="X204" s="63"/>
      <c r="Y204" s="640"/>
      <c r="Z204" s="350"/>
      <c r="AA204" s="63"/>
      <c r="AB204" s="63"/>
      <c r="AC204" s="63"/>
      <c r="AD204" s="350"/>
      <c r="AE204" s="136"/>
      <c r="AF204" s="63"/>
      <c r="AG204" s="63"/>
      <c r="AH204" s="63"/>
      <c r="AI204" s="350"/>
      <c r="AJ204" s="63"/>
      <c r="AK204" s="63"/>
      <c r="AL204" s="63"/>
      <c r="AM204" s="63"/>
      <c r="AN204" s="63"/>
      <c r="AO204" s="63"/>
      <c r="AP204" s="350"/>
      <c r="AQ204" s="63"/>
      <c r="AR204" s="63"/>
      <c r="AS204" s="63"/>
      <c r="AT204" s="63"/>
      <c r="AU204" s="63"/>
      <c r="AV204" s="350"/>
      <c r="AW204" s="63"/>
      <c r="AX204" s="63"/>
      <c r="AY204" s="63"/>
      <c r="AZ204" s="63"/>
      <c r="BA204" s="649"/>
      <c r="BB204" s="63"/>
      <c r="BC204" s="63"/>
      <c r="BD204" s="63"/>
      <c r="BE204" s="63"/>
      <c r="BF204" s="350"/>
      <c r="BG204" s="63"/>
      <c r="BH204" s="63"/>
      <c r="BI204" s="63"/>
      <c r="BJ204" s="63"/>
      <c r="BK204" s="350"/>
      <c r="BL204" s="63" t="s">
        <v>63</v>
      </c>
      <c r="BM204" s="63"/>
      <c r="BN204" s="63" t="s">
        <v>38</v>
      </c>
      <c r="BO204" s="63" t="s">
        <v>62</v>
      </c>
      <c r="BP204" s="350"/>
      <c r="BQ204" s="63"/>
      <c r="BR204" s="63"/>
      <c r="BS204" s="63"/>
      <c r="BT204" s="63"/>
      <c r="BU204" s="350"/>
      <c r="BV204" s="63"/>
      <c r="BW204" s="63"/>
      <c r="BX204" s="63"/>
      <c r="BY204" s="63"/>
      <c r="BZ204" s="350"/>
      <c r="CA204" s="63"/>
      <c r="CB204" s="63"/>
      <c r="CC204" s="63"/>
      <c r="CD204" s="350"/>
      <c r="CE204" s="63"/>
      <c r="CF204" s="63"/>
      <c r="CG204" s="63"/>
      <c r="CH204" s="63"/>
      <c r="CI204" s="63" t="s">
        <v>128</v>
      </c>
      <c r="CJ204" s="63">
        <v>16</v>
      </c>
      <c r="CK204" s="382">
        <v>0</v>
      </c>
      <c r="CL204" s="63">
        <v>9</v>
      </c>
      <c r="CM204" s="63">
        <v>4</v>
      </c>
      <c r="CN204" s="63">
        <v>1</v>
      </c>
      <c r="CO204" s="63">
        <v>7</v>
      </c>
      <c r="CP204" s="63"/>
      <c r="CQ204" s="63">
        <v>8</v>
      </c>
      <c r="CR204" s="63"/>
      <c r="CS204" s="63" t="s">
        <v>38</v>
      </c>
      <c r="CT204" s="63">
        <v>22</v>
      </c>
      <c r="CV204">
        <v>15</v>
      </c>
      <c r="CW204">
        <f>COUNTIF($CK$189:$CK$224,"=15")</f>
        <v>0</v>
      </c>
    </row>
    <row r="205" spans="1:101" ht="15.75" thickBot="1" x14ac:dyDescent="0.3">
      <c r="A205" s="64" t="s">
        <v>1208</v>
      </c>
      <c r="B205" s="63">
        <v>17</v>
      </c>
      <c r="C205" s="63"/>
      <c r="D205" s="63" t="s">
        <v>32</v>
      </c>
      <c r="E205" s="63" t="s">
        <v>45</v>
      </c>
      <c r="F205" s="63" t="s">
        <v>61</v>
      </c>
      <c r="G205" s="63" t="s">
        <v>61</v>
      </c>
      <c r="H205" s="63" t="s">
        <v>59</v>
      </c>
      <c r="I205" s="63" t="s">
        <v>60</v>
      </c>
      <c r="J205" s="63" t="s">
        <v>58</v>
      </c>
      <c r="K205" s="63" t="s">
        <v>35</v>
      </c>
      <c r="L205" s="63" t="s">
        <v>105</v>
      </c>
      <c r="M205" s="63" t="s">
        <v>33</v>
      </c>
      <c r="N205" s="63" t="s">
        <v>58</v>
      </c>
      <c r="O205" s="350"/>
      <c r="P205" s="63" t="s">
        <v>58</v>
      </c>
      <c r="Q205" s="63" t="s">
        <v>38</v>
      </c>
      <c r="R205" s="63" t="s">
        <v>39</v>
      </c>
      <c r="S205" s="63" t="s">
        <v>39</v>
      </c>
      <c r="T205" s="350"/>
      <c r="U205" s="63"/>
      <c r="V205" s="63"/>
      <c r="W205" s="63"/>
      <c r="X205" s="63"/>
      <c r="Y205" s="640"/>
      <c r="Z205" s="350"/>
      <c r="AA205" s="63"/>
      <c r="AB205" s="63"/>
      <c r="AC205" s="63"/>
      <c r="AD205" s="350"/>
      <c r="AE205" s="136"/>
      <c r="AF205" s="63"/>
      <c r="AG205" s="63"/>
      <c r="AH205" s="63"/>
      <c r="AI205" s="350"/>
      <c r="AJ205" s="63"/>
      <c r="AK205" s="63"/>
      <c r="AL205" s="63"/>
      <c r="AM205" s="63"/>
      <c r="AN205" s="63"/>
      <c r="AO205" s="63"/>
      <c r="AP205" s="350"/>
      <c r="AQ205" s="63"/>
      <c r="AR205" s="63"/>
      <c r="AS205" s="63"/>
      <c r="AT205" s="63"/>
      <c r="AU205" s="63"/>
      <c r="AV205" s="350"/>
      <c r="AW205" s="63"/>
      <c r="AX205" s="63"/>
      <c r="AY205" s="63"/>
      <c r="AZ205" s="63"/>
      <c r="BA205" s="649"/>
      <c r="BB205" s="63"/>
      <c r="BC205" s="63"/>
      <c r="BD205" s="63"/>
      <c r="BE205" s="63"/>
      <c r="BF205" s="350"/>
      <c r="BG205" s="63"/>
      <c r="BH205" s="63"/>
      <c r="BI205" s="63"/>
      <c r="BJ205" s="63"/>
      <c r="BK205" s="350"/>
      <c r="BL205" s="63"/>
      <c r="BM205" s="63"/>
      <c r="BN205" s="63"/>
      <c r="BO205" s="63"/>
      <c r="BP205" s="350"/>
      <c r="BQ205" s="63"/>
      <c r="BR205" s="63"/>
      <c r="BS205" s="63"/>
      <c r="BT205" s="63"/>
      <c r="BU205" s="350"/>
      <c r="BV205" s="63"/>
      <c r="BW205" s="63"/>
      <c r="BX205" s="63"/>
      <c r="BY205" s="63"/>
      <c r="BZ205" s="350"/>
      <c r="CA205" s="63"/>
      <c r="CB205" s="63"/>
      <c r="CC205" s="63"/>
      <c r="CD205" s="350"/>
      <c r="CE205" s="63"/>
      <c r="CF205" s="63"/>
      <c r="CG205" s="63"/>
      <c r="CH205" s="63"/>
      <c r="CI205" s="63" t="s">
        <v>128</v>
      </c>
      <c r="CJ205" s="63">
        <v>17</v>
      </c>
      <c r="CK205" s="382">
        <v>1</v>
      </c>
      <c r="CL205" s="63">
        <v>10</v>
      </c>
      <c r="CM205" s="63">
        <v>3</v>
      </c>
      <c r="CN205" s="63">
        <v>1</v>
      </c>
      <c r="CO205" s="63">
        <v>1</v>
      </c>
      <c r="CP205" s="63"/>
      <c r="CQ205" s="63"/>
      <c r="CR205" s="63"/>
      <c r="CS205" s="63" t="s">
        <v>33</v>
      </c>
      <c r="CT205" s="63">
        <v>29</v>
      </c>
      <c r="CW205">
        <f>SUM(CW189:CW204)</f>
        <v>36</v>
      </c>
    </row>
    <row r="206" spans="1:101" ht="15.75" thickBot="1" x14ac:dyDescent="0.3">
      <c r="A206" s="64" t="s">
        <v>1209</v>
      </c>
      <c r="B206" s="63">
        <v>18</v>
      </c>
      <c r="C206" s="63"/>
      <c r="D206" s="63" t="s">
        <v>60</v>
      </c>
      <c r="E206" s="63" t="s">
        <v>45</v>
      </c>
      <c r="F206" s="63" t="s">
        <v>63</v>
      </c>
      <c r="G206" s="63" t="s">
        <v>69</v>
      </c>
      <c r="H206" s="63" t="s">
        <v>67</v>
      </c>
      <c r="I206" s="63" t="s">
        <v>59</v>
      </c>
      <c r="J206" s="63" t="s">
        <v>65</v>
      </c>
      <c r="K206" s="63" t="s">
        <v>33</v>
      </c>
      <c r="L206" s="63" t="s">
        <v>105</v>
      </c>
      <c r="M206" s="63" t="s">
        <v>60</v>
      </c>
      <c r="N206" s="63" t="s">
        <v>62</v>
      </c>
      <c r="O206" s="350"/>
      <c r="P206" s="63"/>
      <c r="Q206" s="63"/>
      <c r="R206" s="63"/>
      <c r="S206" s="63"/>
      <c r="T206" s="350"/>
      <c r="U206" s="63"/>
      <c r="V206" s="63"/>
      <c r="W206" s="63"/>
      <c r="X206" s="63"/>
      <c r="Y206" s="640"/>
      <c r="Z206" s="350"/>
      <c r="AA206" s="63"/>
      <c r="AB206" s="63"/>
      <c r="AC206" s="63"/>
      <c r="AD206" s="350"/>
      <c r="AE206" s="136"/>
      <c r="AF206" s="63"/>
      <c r="AG206" s="63"/>
      <c r="AH206" s="63"/>
      <c r="AI206" s="350"/>
      <c r="AJ206" s="63"/>
      <c r="AK206" s="63"/>
      <c r="AL206" s="63"/>
      <c r="AM206" s="63"/>
      <c r="AN206" s="63"/>
      <c r="AO206" s="63"/>
      <c r="AP206" s="350"/>
      <c r="AQ206" s="63"/>
      <c r="AR206" s="63"/>
      <c r="AS206" s="63"/>
      <c r="AT206" s="63"/>
      <c r="AU206" s="63"/>
      <c r="AV206" s="350"/>
      <c r="AW206" s="63"/>
      <c r="AX206" s="63"/>
      <c r="AY206" s="63"/>
      <c r="AZ206" s="63"/>
      <c r="BA206" s="649"/>
      <c r="BB206" s="63"/>
      <c r="BC206" s="63"/>
      <c r="BD206" s="63"/>
      <c r="BE206" s="63"/>
      <c r="BF206" s="350"/>
      <c r="BG206" s="63"/>
      <c r="BH206" s="63"/>
      <c r="BI206" s="63"/>
      <c r="BJ206" s="63"/>
      <c r="BK206" s="350"/>
      <c r="BL206" s="63" t="s">
        <v>62</v>
      </c>
      <c r="BM206" s="63"/>
      <c r="BN206" s="63" t="s">
        <v>48</v>
      </c>
      <c r="BO206" s="63" t="s">
        <v>62</v>
      </c>
      <c r="BP206" s="350"/>
      <c r="BQ206" s="63"/>
      <c r="BR206" s="63"/>
      <c r="BS206" s="63"/>
      <c r="BT206" s="63"/>
      <c r="BU206" s="350"/>
      <c r="BV206" s="63"/>
      <c r="BW206" s="63"/>
      <c r="BX206" s="63"/>
      <c r="BY206" s="63"/>
      <c r="BZ206" s="350"/>
      <c r="CA206" s="63"/>
      <c r="CB206" s="63"/>
      <c r="CC206" s="63"/>
      <c r="CD206" s="350"/>
      <c r="CE206" s="63"/>
      <c r="CF206" s="63"/>
      <c r="CG206" s="63"/>
      <c r="CH206" s="63"/>
      <c r="CI206" s="63" t="s">
        <v>128</v>
      </c>
      <c r="CJ206" s="63">
        <v>18</v>
      </c>
      <c r="CK206" s="382">
        <v>2</v>
      </c>
      <c r="CL206" s="63">
        <v>4</v>
      </c>
      <c r="CM206" s="63">
        <v>6</v>
      </c>
      <c r="CN206" s="63">
        <v>2</v>
      </c>
      <c r="CO206" s="63">
        <v>1</v>
      </c>
      <c r="CP206" s="63"/>
      <c r="CQ206" s="63"/>
      <c r="CR206" s="63"/>
      <c r="CS206" s="63" t="s">
        <v>33</v>
      </c>
      <c r="CT206" s="63">
        <v>28</v>
      </c>
    </row>
    <row r="207" spans="1:101" ht="15.75" thickBot="1" x14ac:dyDescent="0.3">
      <c r="A207" s="64" t="s">
        <v>1210</v>
      </c>
      <c r="B207" s="63">
        <v>19</v>
      </c>
      <c r="C207" s="63"/>
      <c r="D207" s="63" t="s">
        <v>39</v>
      </c>
      <c r="E207" s="63" t="s">
        <v>33</v>
      </c>
      <c r="F207" s="63" t="s">
        <v>33</v>
      </c>
      <c r="G207" s="63" t="s">
        <v>33</v>
      </c>
      <c r="H207" s="63" t="s">
        <v>64</v>
      </c>
      <c r="I207" s="63" t="s">
        <v>62</v>
      </c>
      <c r="J207" s="63" t="s">
        <v>65</v>
      </c>
      <c r="K207" s="63" t="s">
        <v>33</v>
      </c>
      <c r="L207" s="63" t="s">
        <v>105</v>
      </c>
      <c r="M207" s="63" t="s">
        <v>60</v>
      </c>
      <c r="N207" s="63" t="s">
        <v>62</v>
      </c>
      <c r="O207" s="350"/>
      <c r="P207" s="63" t="s">
        <v>58</v>
      </c>
      <c r="Q207" s="63" t="s">
        <v>39</v>
      </c>
      <c r="R207" s="63" t="s">
        <v>63</v>
      </c>
      <c r="S207" s="63" t="s">
        <v>47</v>
      </c>
      <c r="T207" s="350"/>
      <c r="U207" s="63"/>
      <c r="V207" s="63"/>
      <c r="W207" s="63"/>
      <c r="X207" s="63"/>
      <c r="Y207" s="640"/>
      <c r="Z207" s="350"/>
      <c r="AA207" s="63"/>
      <c r="AB207" s="63"/>
      <c r="AC207" s="63"/>
      <c r="AD207" s="350"/>
      <c r="AE207" s="136"/>
      <c r="AF207" s="63"/>
      <c r="AG207" s="63"/>
      <c r="AH207" s="63"/>
      <c r="AI207" s="350"/>
      <c r="AJ207" s="63"/>
      <c r="AK207" s="63"/>
      <c r="AL207" s="63"/>
      <c r="AM207" s="63"/>
      <c r="AN207" s="63"/>
      <c r="AO207" s="63"/>
      <c r="AP207" s="350"/>
      <c r="AQ207" s="63"/>
      <c r="AR207" s="63"/>
      <c r="AS207" s="63"/>
      <c r="AT207" s="63"/>
      <c r="AU207" s="63"/>
      <c r="AV207" s="350"/>
      <c r="AW207" s="63"/>
      <c r="AX207" s="63"/>
      <c r="AY207" s="63"/>
      <c r="AZ207" s="63"/>
      <c r="BA207" s="649"/>
      <c r="BB207" s="63"/>
      <c r="BC207" s="63"/>
      <c r="BD207" s="63"/>
      <c r="BE207" s="63"/>
      <c r="BF207" s="350"/>
      <c r="BG207" s="63"/>
      <c r="BH207" s="63"/>
      <c r="BI207" s="63"/>
      <c r="BJ207" s="63"/>
      <c r="BK207" s="350"/>
      <c r="BL207" s="63"/>
      <c r="BM207" s="63"/>
      <c r="BN207" s="63"/>
      <c r="BO207" s="63"/>
      <c r="BP207" s="350"/>
      <c r="BQ207" s="63"/>
      <c r="BR207" s="63"/>
      <c r="BS207" s="63"/>
      <c r="BT207" s="63"/>
      <c r="BU207" s="350"/>
      <c r="BV207" s="63"/>
      <c r="BW207" s="63"/>
      <c r="BX207" s="63"/>
      <c r="BY207" s="63"/>
      <c r="BZ207" s="350"/>
      <c r="CA207" s="63"/>
      <c r="CB207" s="63"/>
      <c r="CC207" s="63"/>
      <c r="CD207" s="350"/>
      <c r="CE207" s="63"/>
      <c r="CF207" s="63"/>
      <c r="CG207" s="63"/>
      <c r="CH207" s="63"/>
      <c r="CI207" s="63" t="s">
        <v>128</v>
      </c>
      <c r="CJ207" s="63">
        <v>19</v>
      </c>
      <c r="CK207" s="382">
        <v>1</v>
      </c>
      <c r="CL207" s="63">
        <v>7</v>
      </c>
      <c r="CM207" s="63">
        <v>5</v>
      </c>
      <c r="CN207" s="63">
        <v>2</v>
      </c>
      <c r="CO207" s="63"/>
      <c r="CP207" s="63"/>
      <c r="CQ207" s="63"/>
      <c r="CR207" s="63"/>
      <c r="CS207" s="63" t="s">
        <v>39</v>
      </c>
      <c r="CT207" s="63">
        <v>13</v>
      </c>
    </row>
    <row r="208" spans="1:101" ht="15.75" thickBot="1" x14ac:dyDescent="0.3">
      <c r="A208" s="64" t="s">
        <v>1211</v>
      </c>
      <c r="B208" s="63">
        <v>20</v>
      </c>
      <c r="C208" s="63"/>
      <c r="D208" s="63" t="s">
        <v>67</v>
      </c>
      <c r="E208" s="63" t="s">
        <v>65</v>
      </c>
      <c r="F208" s="63" t="s">
        <v>62</v>
      </c>
      <c r="G208" s="63" t="s">
        <v>62</v>
      </c>
      <c r="H208" s="63" t="s">
        <v>66</v>
      </c>
      <c r="I208" s="63" t="s">
        <v>65</v>
      </c>
      <c r="J208" s="63" t="s">
        <v>58</v>
      </c>
      <c r="K208" s="63" t="s">
        <v>65</v>
      </c>
      <c r="L208" s="63" t="s">
        <v>33</v>
      </c>
      <c r="M208" s="63" t="s">
        <v>60</v>
      </c>
      <c r="N208" s="63" t="s">
        <v>58</v>
      </c>
      <c r="O208" s="350"/>
      <c r="P208" s="63" t="s">
        <v>59</v>
      </c>
      <c r="Q208" s="63" t="s">
        <v>39</v>
      </c>
      <c r="R208" s="63" t="s">
        <v>63</v>
      </c>
      <c r="S208" s="63" t="s">
        <v>47</v>
      </c>
      <c r="T208" s="350"/>
      <c r="U208" s="63"/>
      <c r="V208" s="63"/>
      <c r="W208" s="63"/>
      <c r="X208" s="63"/>
      <c r="Y208" s="640"/>
      <c r="Z208" s="350"/>
      <c r="AA208" s="63"/>
      <c r="AB208" s="63"/>
      <c r="AC208" s="63"/>
      <c r="AD208" s="350"/>
      <c r="AE208" s="136"/>
      <c r="AF208" s="63"/>
      <c r="AG208" s="63"/>
      <c r="AH208" s="63"/>
      <c r="AI208" s="350"/>
      <c r="AJ208" s="63"/>
      <c r="AK208" s="63"/>
      <c r="AL208" s="63"/>
      <c r="AM208" s="63"/>
      <c r="AN208" s="63"/>
      <c r="AO208" s="63"/>
      <c r="AP208" s="350"/>
      <c r="AQ208" s="63"/>
      <c r="AR208" s="63"/>
      <c r="AS208" s="63"/>
      <c r="AT208" s="63"/>
      <c r="AU208" s="63"/>
      <c r="AV208" s="350"/>
      <c r="AW208" s="63"/>
      <c r="AX208" s="63"/>
      <c r="AY208" s="63"/>
      <c r="AZ208" s="63"/>
      <c r="BA208" s="649"/>
      <c r="BB208" s="63"/>
      <c r="BC208" s="63"/>
      <c r="BD208" s="63"/>
      <c r="BE208" s="63"/>
      <c r="BF208" s="350"/>
      <c r="BG208" s="63"/>
      <c r="BH208" s="63"/>
      <c r="BI208" s="63"/>
      <c r="BJ208" s="63"/>
      <c r="BK208" s="350"/>
      <c r="BL208" s="63"/>
      <c r="BM208" s="63"/>
      <c r="BN208" s="63"/>
      <c r="BO208" s="63"/>
      <c r="BP208" s="350"/>
      <c r="BQ208" s="63"/>
      <c r="BR208" s="63"/>
      <c r="BS208" s="63"/>
      <c r="BT208" s="63"/>
      <c r="BU208" s="350"/>
      <c r="BV208" s="63"/>
      <c r="BW208" s="63"/>
      <c r="BX208" s="63"/>
      <c r="BY208" s="63"/>
      <c r="BZ208" s="350"/>
      <c r="CA208" s="63"/>
      <c r="CB208" s="63"/>
      <c r="CC208" s="63"/>
      <c r="CD208" s="350"/>
      <c r="CE208" s="63"/>
      <c r="CF208" s="63"/>
      <c r="CG208" s="63"/>
      <c r="CH208" s="63"/>
      <c r="CI208" s="63" t="s">
        <v>130</v>
      </c>
      <c r="CJ208" s="63">
        <v>20</v>
      </c>
      <c r="CK208" s="382">
        <v>0</v>
      </c>
      <c r="CL208" s="63">
        <v>3</v>
      </c>
      <c r="CM208" s="63">
        <v>8</v>
      </c>
      <c r="CN208" s="63">
        <v>4</v>
      </c>
      <c r="CO208" s="63"/>
      <c r="CP208" s="63"/>
      <c r="CQ208" s="63"/>
      <c r="CR208" s="63"/>
      <c r="CS208" s="63" t="s">
        <v>65</v>
      </c>
      <c r="CT208" s="63">
        <v>2</v>
      </c>
    </row>
    <row r="209" spans="1:98" ht="15.75" thickBot="1" x14ac:dyDescent="0.3">
      <c r="A209" s="64" t="s">
        <v>1212</v>
      </c>
      <c r="B209" s="63">
        <v>21</v>
      </c>
      <c r="C209" s="63"/>
      <c r="D209" s="63" t="s">
        <v>62</v>
      </c>
      <c r="E209" s="63" t="s">
        <v>60</v>
      </c>
      <c r="F209" s="63" t="s">
        <v>48</v>
      </c>
      <c r="G209" s="63" t="s">
        <v>33</v>
      </c>
      <c r="H209" s="63" t="s">
        <v>46</v>
      </c>
      <c r="I209" s="63" t="s">
        <v>65</v>
      </c>
      <c r="J209" s="63" t="s">
        <v>58</v>
      </c>
      <c r="K209" s="63" t="s">
        <v>38</v>
      </c>
      <c r="L209" s="63" t="s">
        <v>33</v>
      </c>
      <c r="M209" s="63" t="s">
        <v>61</v>
      </c>
      <c r="N209" s="63" t="s">
        <v>45</v>
      </c>
      <c r="O209" s="350"/>
      <c r="P209" s="63"/>
      <c r="Q209" s="63"/>
      <c r="R209" s="63"/>
      <c r="S209" s="63"/>
      <c r="T209" s="350"/>
      <c r="U209" s="63"/>
      <c r="V209" s="63"/>
      <c r="W209" s="63"/>
      <c r="X209" s="63"/>
      <c r="Y209" s="640"/>
      <c r="Z209" s="350"/>
      <c r="AA209" s="63"/>
      <c r="AB209" s="63"/>
      <c r="AC209" s="63"/>
      <c r="AD209" s="350"/>
      <c r="AE209" s="136"/>
      <c r="AF209" s="63"/>
      <c r="AG209" s="63"/>
      <c r="AH209" s="63"/>
      <c r="AI209" s="350"/>
      <c r="AJ209" s="63"/>
      <c r="AK209" s="63"/>
      <c r="AL209" s="63"/>
      <c r="AM209" s="63"/>
      <c r="AN209" s="63"/>
      <c r="AO209" s="63"/>
      <c r="AP209" s="350"/>
      <c r="AQ209" s="63"/>
      <c r="AR209" s="63"/>
      <c r="AS209" s="63"/>
      <c r="AT209" s="63"/>
      <c r="AU209" s="63"/>
      <c r="AV209" s="350"/>
      <c r="AW209" s="63"/>
      <c r="AX209" s="63"/>
      <c r="AY209" s="63"/>
      <c r="AZ209" s="63"/>
      <c r="BA209" s="649"/>
      <c r="BB209" s="63"/>
      <c r="BC209" s="63"/>
      <c r="BD209" s="63"/>
      <c r="BE209" s="63"/>
      <c r="BF209" s="350"/>
      <c r="BG209" s="63"/>
      <c r="BH209" s="63"/>
      <c r="BI209" s="63"/>
      <c r="BJ209" s="63"/>
      <c r="BK209" s="350"/>
      <c r="BL209" s="63" t="s">
        <v>48</v>
      </c>
      <c r="BM209" s="63"/>
      <c r="BN209" s="63" t="s">
        <v>33</v>
      </c>
      <c r="BO209" s="63" t="s">
        <v>62</v>
      </c>
      <c r="BP209" s="350"/>
      <c r="BQ209" s="63"/>
      <c r="BR209" s="63"/>
      <c r="BS209" s="63"/>
      <c r="BT209" s="63"/>
      <c r="BU209" s="350"/>
      <c r="BV209" s="63"/>
      <c r="BW209" s="63"/>
      <c r="BX209" s="63"/>
      <c r="BY209" s="63"/>
      <c r="BZ209" s="350"/>
      <c r="CA209" s="63"/>
      <c r="CB209" s="63"/>
      <c r="CC209" s="63"/>
      <c r="CD209" s="350"/>
      <c r="CE209" s="63"/>
      <c r="CF209" s="63"/>
      <c r="CG209" s="63"/>
      <c r="CH209" s="63"/>
      <c r="CI209" s="63" t="s">
        <v>128</v>
      </c>
      <c r="CJ209" s="63">
        <v>21</v>
      </c>
      <c r="CK209" s="382">
        <v>0</v>
      </c>
      <c r="CL209" s="63">
        <v>7</v>
      </c>
      <c r="CM209" s="63">
        <v>6</v>
      </c>
      <c r="CN209" s="63">
        <v>1</v>
      </c>
      <c r="CO209" s="63">
        <v>3</v>
      </c>
      <c r="CP209" s="63"/>
      <c r="CQ209" s="63"/>
      <c r="CR209" s="63"/>
      <c r="CS209" s="63" t="s">
        <v>39</v>
      </c>
      <c r="CT209" s="63">
        <v>15</v>
      </c>
    </row>
    <row r="210" spans="1:98" ht="15.75" thickBot="1" x14ac:dyDescent="0.3">
      <c r="A210" s="64" t="s">
        <v>1213</v>
      </c>
      <c r="B210" s="63">
        <v>22</v>
      </c>
      <c r="C210" s="63"/>
      <c r="D210" s="63" t="s">
        <v>65</v>
      </c>
      <c r="E210" s="63" t="s">
        <v>38</v>
      </c>
      <c r="F210" s="63" t="s">
        <v>48</v>
      </c>
      <c r="G210" s="63" t="s">
        <v>33</v>
      </c>
      <c r="H210" s="63" t="s">
        <v>47</v>
      </c>
      <c r="I210" s="63" t="s">
        <v>59</v>
      </c>
      <c r="J210" s="63" t="s">
        <v>58</v>
      </c>
      <c r="K210" s="63" t="s">
        <v>61</v>
      </c>
      <c r="L210" s="63" t="s">
        <v>38</v>
      </c>
      <c r="M210" s="63" t="s">
        <v>49</v>
      </c>
      <c r="N210" s="63" t="s">
        <v>64</v>
      </c>
      <c r="O210" s="350"/>
      <c r="P210" s="63" t="s">
        <v>62</v>
      </c>
      <c r="Q210" s="63" t="s">
        <v>64</v>
      </c>
      <c r="R210" s="63" t="s">
        <v>63</v>
      </c>
      <c r="S210" s="63" t="s">
        <v>47</v>
      </c>
      <c r="T210" s="350"/>
      <c r="U210" s="63"/>
      <c r="V210" s="63"/>
      <c r="W210" s="63"/>
      <c r="X210" s="63"/>
      <c r="Y210" s="640"/>
      <c r="Z210" s="350"/>
      <c r="AA210" s="63"/>
      <c r="AB210" s="63"/>
      <c r="AC210" s="63"/>
      <c r="AD210" s="350"/>
      <c r="AE210" s="136"/>
      <c r="AF210" s="63"/>
      <c r="AG210" s="63"/>
      <c r="AH210" s="63"/>
      <c r="AI210" s="350"/>
      <c r="AJ210" s="63"/>
      <c r="AK210" s="63"/>
      <c r="AL210" s="63"/>
      <c r="AM210" s="63"/>
      <c r="AN210" s="63"/>
      <c r="AO210" s="63"/>
      <c r="AP210" s="350"/>
      <c r="AQ210" s="63"/>
      <c r="AR210" s="63"/>
      <c r="AS210" s="63"/>
      <c r="AT210" s="63"/>
      <c r="AU210" s="63"/>
      <c r="AV210" s="350"/>
      <c r="AW210" s="63"/>
      <c r="AX210" s="63"/>
      <c r="AY210" s="63"/>
      <c r="AZ210" s="63"/>
      <c r="BA210" s="649"/>
      <c r="BB210" s="63"/>
      <c r="BC210" s="63"/>
      <c r="BD210" s="63"/>
      <c r="BE210" s="63"/>
      <c r="BF210" s="350"/>
      <c r="BG210" s="63"/>
      <c r="BH210" s="63"/>
      <c r="BI210" s="63"/>
      <c r="BJ210" s="63"/>
      <c r="BK210" s="350"/>
      <c r="BL210" s="63"/>
      <c r="BM210" s="63"/>
      <c r="BN210" s="63"/>
      <c r="BO210" s="63"/>
      <c r="BP210" s="350"/>
      <c r="BQ210" s="63"/>
      <c r="BR210" s="63"/>
      <c r="BS210" s="63"/>
      <c r="BT210" s="63"/>
      <c r="BU210" s="350"/>
      <c r="BV210" s="63"/>
      <c r="BW210" s="63"/>
      <c r="BX210" s="63"/>
      <c r="BY210" s="63"/>
      <c r="BZ210" s="350"/>
      <c r="CA210" s="63"/>
      <c r="CB210" s="63"/>
      <c r="CC210" s="63"/>
      <c r="CD210" s="350"/>
      <c r="CE210" s="63"/>
      <c r="CF210" s="63"/>
      <c r="CG210" s="63"/>
      <c r="CH210" s="63"/>
      <c r="CI210" s="63" t="s">
        <v>130</v>
      </c>
      <c r="CJ210" s="63">
        <v>22</v>
      </c>
      <c r="CK210" s="382">
        <v>0</v>
      </c>
      <c r="CL210" s="63">
        <v>5</v>
      </c>
      <c r="CM210" s="63">
        <v>5</v>
      </c>
      <c r="CN210" s="63">
        <v>5</v>
      </c>
      <c r="CO210" s="63"/>
      <c r="CP210" s="63"/>
      <c r="CQ210" s="63">
        <v>3</v>
      </c>
      <c r="CR210" s="63"/>
      <c r="CS210" s="63" t="s">
        <v>62</v>
      </c>
      <c r="CT210" s="63">
        <v>5</v>
      </c>
    </row>
    <row r="211" spans="1:98" ht="15.75" thickBot="1" x14ac:dyDescent="0.3">
      <c r="A211" s="64" t="s">
        <v>1214</v>
      </c>
      <c r="B211" s="63">
        <v>23</v>
      </c>
      <c r="C211" s="63"/>
      <c r="D211" s="63" t="s">
        <v>39</v>
      </c>
      <c r="E211" s="63" t="s">
        <v>60</v>
      </c>
      <c r="F211" s="63" t="s">
        <v>48</v>
      </c>
      <c r="G211" s="63" t="s">
        <v>38</v>
      </c>
      <c r="H211" s="63" t="s">
        <v>58</v>
      </c>
      <c r="I211" s="63" t="s">
        <v>62</v>
      </c>
      <c r="J211" s="63" t="s">
        <v>65</v>
      </c>
      <c r="K211" s="63" t="s">
        <v>33</v>
      </c>
      <c r="L211" s="63" t="s">
        <v>49</v>
      </c>
      <c r="M211" s="63" t="s">
        <v>35</v>
      </c>
      <c r="N211" s="63" t="s">
        <v>48</v>
      </c>
      <c r="O211" s="350"/>
      <c r="P211" s="63" t="s">
        <v>65</v>
      </c>
      <c r="Q211" s="63" t="s">
        <v>32</v>
      </c>
      <c r="R211" s="63" t="s">
        <v>38</v>
      </c>
      <c r="S211" s="63" t="s">
        <v>48</v>
      </c>
      <c r="T211" s="350"/>
      <c r="U211" s="63"/>
      <c r="V211" s="63"/>
      <c r="W211" s="63"/>
      <c r="X211" s="63"/>
      <c r="Y211" s="640"/>
      <c r="Z211" s="350"/>
      <c r="AA211" s="63"/>
      <c r="AB211" s="63"/>
      <c r="AC211" s="63"/>
      <c r="AD211" s="350"/>
      <c r="AE211" s="136"/>
      <c r="AF211" s="63"/>
      <c r="AG211" s="63"/>
      <c r="AH211" s="63"/>
      <c r="AI211" s="350"/>
      <c r="AJ211" s="63"/>
      <c r="AK211" s="63"/>
      <c r="AL211" s="63"/>
      <c r="AM211" s="63"/>
      <c r="AN211" s="63"/>
      <c r="AO211" s="63"/>
      <c r="AP211" s="350"/>
      <c r="AQ211" s="63"/>
      <c r="AR211" s="63"/>
      <c r="AS211" s="63"/>
      <c r="AT211" s="63"/>
      <c r="AU211" s="63"/>
      <c r="AV211" s="350"/>
      <c r="AW211" s="63"/>
      <c r="AX211" s="63"/>
      <c r="AY211" s="63"/>
      <c r="AZ211" s="63"/>
      <c r="BA211" s="649"/>
      <c r="BB211" s="63"/>
      <c r="BC211" s="63"/>
      <c r="BD211" s="63"/>
      <c r="BE211" s="63"/>
      <c r="BF211" s="350"/>
      <c r="BG211" s="63"/>
      <c r="BH211" s="63"/>
      <c r="BI211" s="63"/>
      <c r="BJ211" s="63"/>
      <c r="BK211" s="350"/>
      <c r="BL211" s="63"/>
      <c r="BM211" s="63"/>
      <c r="BN211" s="63"/>
      <c r="BO211" s="63"/>
      <c r="BP211" s="350"/>
      <c r="BQ211" s="63"/>
      <c r="BR211" s="63"/>
      <c r="BS211" s="63"/>
      <c r="BT211" s="63"/>
      <c r="BU211" s="350"/>
      <c r="BV211" s="63"/>
      <c r="BW211" s="63"/>
      <c r="BX211" s="63"/>
      <c r="BY211" s="63"/>
      <c r="BZ211" s="350"/>
      <c r="CA211" s="63"/>
      <c r="CB211" s="63"/>
      <c r="CC211" s="63"/>
      <c r="CD211" s="350"/>
      <c r="CE211" s="63"/>
      <c r="CF211" s="63"/>
      <c r="CG211" s="63"/>
      <c r="CH211" s="63"/>
      <c r="CI211" s="63" t="s">
        <v>128</v>
      </c>
      <c r="CJ211" s="63">
        <v>23</v>
      </c>
      <c r="CK211" s="382">
        <v>0</v>
      </c>
      <c r="CL211" s="63">
        <v>8</v>
      </c>
      <c r="CM211" s="63">
        <v>7</v>
      </c>
      <c r="CN211" s="63">
        <v>0</v>
      </c>
      <c r="CO211" s="63">
        <v>1</v>
      </c>
      <c r="CP211" s="63"/>
      <c r="CQ211" s="63"/>
      <c r="CR211" s="63"/>
      <c r="CS211" s="63" t="s">
        <v>39</v>
      </c>
      <c r="CT211" s="63">
        <v>16</v>
      </c>
    </row>
    <row r="212" spans="1:98" ht="15.75" thickBot="1" x14ac:dyDescent="0.3">
      <c r="A212" s="64" t="s">
        <v>1215</v>
      </c>
      <c r="B212" s="63">
        <v>24</v>
      </c>
      <c r="C212" s="63"/>
      <c r="D212" s="63" t="s">
        <v>48</v>
      </c>
      <c r="E212" s="63" t="s">
        <v>61</v>
      </c>
      <c r="F212" s="63" t="s">
        <v>48</v>
      </c>
      <c r="G212" s="63" t="s">
        <v>32</v>
      </c>
      <c r="H212" s="63" t="s">
        <v>58</v>
      </c>
      <c r="I212" s="63" t="s">
        <v>59</v>
      </c>
      <c r="J212" s="63" t="s">
        <v>58</v>
      </c>
      <c r="K212" s="63" t="s">
        <v>39</v>
      </c>
      <c r="L212" s="63" t="s">
        <v>60</v>
      </c>
      <c r="M212" s="63" t="s">
        <v>48</v>
      </c>
      <c r="N212" s="63" t="s">
        <v>62</v>
      </c>
      <c r="O212" s="350"/>
      <c r="P212" s="63"/>
      <c r="Q212" s="63"/>
      <c r="R212" s="63"/>
      <c r="S212" s="63"/>
      <c r="T212" s="350"/>
      <c r="U212" s="63"/>
      <c r="V212" s="63"/>
      <c r="W212" s="63"/>
      <c r="X212" s="63"/>
      <c r="Y212" s="640"/>
      <c r="Z212" s="350"/>
      <c r="AA212" s="63"/>
      <c r="AB212" s="63"/>
      <c r="AC212" s="63"/>
      <c r="AD212" s="350"/>
      <c r="AE212" s="136"/>
      <c r="AF212" s="63"/>
      <c r="AG212" s="63"/>
      <c r="AH212" s="63"/>
      <c r="AI212" s="350"/>
      <c r="AJ212" s="63"/>
      <c r="AK212" s="63"/>
      <c r="AL212" s="63"/>
      <c r="AM212" s="63"/>
      <c r="AN212" s="63"/>
      <c r="AO212" s="63"/>
      <c r="AP212" s="350"/>
      <c r="AQ212" s="63"/>
      <c r="AR212" s="63"/>
      <c r="AS212" s="63"/>
      <c r="AT212" s="63"/>
      <c r="AU212" s="63"/>
      <c r="AV212" s="350"/>
      <c r="AW212" s="63"/>
      <c r="AX212" s="63"/>
      <c r="AY212" s="63"/>
      <c r="AZ212" s="63"/>
      <c r="BA212" s="649"/>
      <c r="BB212" s="63"/>
      <c r="BC212" s="63"/>
      <c r="BD212" s="63"/>
      <c r="BE212" s="63"/>
      <c r="BF212" s="350"/>
      <c r="BG212" s="63"/>
      <c r="BH212" s="63"/>
      <c r="BI212" s="63"/>
      <c r="BJ212" s="63"/>
      <c r="BK212" s="350"/>
      <c r="BL212" s="63" t="s">
        <v>58</v>
      </c>
      <c r="BM212" s="63"/>
      <c r="BN212" s="63" t="s">
        <v>62</v>
      </c>
      <c r="BO212" s="63" t="s">
        <v>62</v>
      </c>
      <c r="BP212" s="350"/>
      <c r="BQ212" s="63"/>
      <c r="BR212" s="63"/>
      <c r="BS212" s="63"/>
      <c r="BT212" s="63"/>
      <c r="BU212" s="350"/>
      <c r="BV212" s="63"/>
      <c r="BW212" s="63"/>
      <c r="BX212" s="63"/>
      <c r="BY212" s="63"/>
      <c r="BZ212" s="350"/>
      <c r="CA212" s="63"/>
      <c r="CB212" s="63"/>
      <c r="CC212" s="63"/>
      <c r="CD212" s="350"/>
      <c r="CE212" s="63"/>
      <c r="CF212" s="63"/>
      <c r="CG212" s="63"/>
      <c r="CH212" s="63"/>
      <c r="CI212" s="63" t="s">
        <v>130</v>
      </c>
      <c r="CJ212" s="63">
        <v>24</v>
      </c>
      <c r="CK212" s="382">
        <v>0</v>
      </c>
      <c r="CL212" s="63">
        <v>4</v>
      </c>
      <c r="CM212" s="63">
        <v>9</v>
      </c>
      <c r="CN212" s="63">
        <v>1</v>
      </c>
      <c r="CO212" s="63"/>
      <c r="CP212" s="63"/>
      <c r="CQ212" s="63"/>
      <c r="CR212" s="63"/>
      <c r="CS212" s="63" t="s">
        <v>63</v>
      </c>
      <c r="CT212" s="63">
        <v>9</v>
      </c>
    </row>
    <row r="213" spans="1:98" ht="15.75" thickBot="1" x14ac:dyDescent="0.3">
      <c r="A213" s="64" t="s">
        <v>1216</v>
      </c>
      <c r="B213" s="63">
        <v>25</v>
      </c>
      <c r="C213" s="63"/>
      <c r="D213" s="63" t="s">
        <v>48</v>
      </c>
      <c r="E213" s="63" t="s">
        <v>49</v>
      </c>
      <c r="F213" s="63" t="s">
        <v>33</v>
      </c>
      <c r="G213" s="63" t="s">
        <v>35</v>
      </c>
      <c r="H213" s="63" t="s">
        <v>64</v>
      </c>
      <c r="I213" s="63" t="s">
        <v>39</v>
      </c>
      <c r="J213" s="63" t="s">
        <v>39</v>
      </c>
      <c r="K213" s="63" t="s">
        <v>39</v>
      </c>
      <c r="L213" s="63" t="s">
        <v>62</v>
      </c>
      <c r="M213" s="63" t="s">
        <v>38</v>
      </c>
      <c r="N213" s="63" t="s">
        <v>60</v>
      </c>
      <c r="O213" s="350"/>
      <c r="P213" s="63"/>
      <c r="Q213" s="63"/>
      <c r="R213" s="63"/>
      <c r="S213" s="63"/>
      <c r="T213" s="350"/>
      <c r="U213" s="63"/>
      <c r="V213" s="63"/>
      <c r="W213" s="63"/>
      <c r="X213" s="63"/>
      <c r="Y213" s="640"/>
      <c r="Z213" s="350"/>
      <c r="AA213" s="63"/>
      <c r="AB213" s="63"/>
      <c r="AC213" s="63"/>
      <c r="AD213" s="350"/>
      <c r="AE213" s="136"/>
      <c r="AF213" s="63"/>
      <c r="AG213" s="63"/>
      <c r="AH213" s="63"/>
      <c r="AI213" s="350"/>
      <c r="AJ213" s="63"/>
      <c r="AK213" s="63"/>
      <c r="AL213" s="63"/>
      <c r="AM213" s="63"/>
      <c r="AN213" s="63"/>
      <c r="AO213" s="63"/>
      <c r="AP213" s="350"/>
      <c r="AQ213" s="63"/>
      <c r="AR213" s="63"/>
      <c r="AS213" s="63"/>
      <c r="AT213" s="63"/>
      <c r="AU213" s="63"/>
      <c r="AV213" s="350"/>
      <c r="AW213" s="63"/>
      <c r="AX213" s="63"/>
      <c r="AY213" s="63"/>
      <c r="AZ213" s="63"/>
      <c r="BA213" s="649"/>
      <c r="BB213" s="63"/>
      <c r="BC213" s="63"/>
      <c r="BD213" s="63"/>
      <c r="BE213" s="63"/>
      <c r="BF213" s="350"/>
      <c r="BG213" s="63"/>
      <c r="BH213" s="63"/>
      <c r="BI213" s="63"/>
      <c r="BJ213" s="63"/>
      <c r="BK213" s="350"/>
      <c r="BL213" s="63" t="s">
        <v>40</v>
      </c>
      <c r="BM213" s="63"/>
      <c r="BN213" s="63" t="s">
        <v>61</v>
      </c>
      <c r="BO213" s="63" t="s">
        <v>62</v>
      </c>
      <c r="BP213" s="350"/>
      <c r="BQ213" s="63"/>
      <c r="BR213" s="63"/>
      <c r="BS213" s="63"/>
      <c r="BT213" s="63"/>
      <c r="BU213" s="350"/>
      <c r="BV213" s="63"/>
      <c r="BW213" s="63"/>
      <c r="BX213" s="63"/>
      <c r="BY213" s="63"/>
      <c r="BZ213" s="350"/>
      <c r="CA213" s="63"/>
      <c r="CB213" s="63"/>
      <c r="CC213" s="63"/>
      <c r="CD213" s="350"/>
      <c r="CE213" s="63"/>
      <c r="CF213" s="63"/>
      <c r="CG213" s="63"/>
      <c r="CH213" s="63"/>
      <c r="CI213" s="63" t="s">
        <v>128</v>
      </c>
      <c r="CJ213" s="63">
        <v>25</v>
      </c>
      <c r="CK213" s="382">
        <v>1</v>
      </c>
      <c r="CL213" s="63">
        <v>9</v>
      </c>
      <c r="CM213" s="63">
        <v>3</v>
      </c>
      <c r="CN213" s="63">
        <v>1</v>
      </c>
      <c r="CO213" s="63">
        <v>13</v>
      </c>
      <c r="CP213" s="63"/>
      <c r="CQ213" s="63">
        <v>20</v>
      </c>
      <c r="CR213" s="63"/>
      <c r="CS213" s="63" t="s">
        <v>38</v>
      </c>
      <c r="CT213" s="63">
        <v>23</v>
      </c>
    </row>
    <row r="214" spans="1:98" ht="15.75" thickBot="1" x14ac:dyDescent="0.3">
      <c r="A214" s="64" t="s">
        <v>1217</v>
      </c>
      <c r="B214" s="63">
        <v>26</v>
      </c>
      <c r="C214" s="63"/>
      <c r="D214" s="63" t="s">
        <v>49</v>
      </c>
      <c r="E214" s="63" t="s">
        <v>60</v>
      </c>
      <c r="F214" s="63" t="s">
        <v>36</v>
      </c>
      <c r="G214" s="63" t="s">
        <v>40</v>
      </c>
      <c r="H214" s="63" t="s">
        <v>58</v>
      </c>
      <c r="I214" s="63" t="s">
        <v>58</v>
      </c>
      <c r="J214" s="63" t="s">
        <v>65</v>
      </c>
      <c r="K214" s="63" t="s">
        <v>33</v>
      </c>
      <c r="L214" s="63" t="s">
        <v>60</v>
      </c>
      <c r="M214" s="63" t="s">
        <v>49</v>
      </c>
      <c r="N214" s="63" t="s">
        <v>46</v>
      </c>
      <c r="O214" s="350"/>
      <c r="P214" s="63"/>
      <c r="Q214" s="63"/>
      <c r="R214" s="63"/>
      <c r="S214" s="63"/>
      <c r="T214" s="350"/>
      <c r="U214" s="63"/>
      <c r="V214" s="63"/>
      <c r="W214" s="63"/>
      <c r="X214" s="63"/>
      <c r="Y214" s="640"/>
      <c r="Z214" s="350"/>
      <c r="AA214" s="63"/>
      <c r="AB214" s="63"/>
      <c r="AC214" s="63"/>
      <c r="AD214" s="350"/>
      <c r="AE214" s="136"/>
      <c r="AF214" s="63"/>
      <c r="AG214" s="63"/>
      <c r="AH214" s="63"/>
      <c r="AI214" s="350"/>
      <c r="AJ214" s="63"/>
      <c r="AK214" s="63"/>
      <c r="AL214" s="63"/>
      <c r="AM214" s="63"/>
      <c r="AN214" s="63"/>
      <c r="AO214" s="63"/>
      <c r="AP214" s="350"/>
      <c r="AQ214" s="63"/>
      <c r="AR214" s="63"/>
      <c r="AS214" s="63"/>
      <c r="AT214" s="63"/>
      <c r="AU214" s="63"/>
      <c r="AV214" s="350"/>
      <c r="AW214" s="63"/>
      <c r="AX214" s="63"/>
      <c r="AY214" s="63"/>
      <c r="AZ214" s="63"/>
      <c r="BA214" s="649"/>
      <c r="BB214" s="63"/>
      <c r="BC214" s="63"/>
      <c r="BD214" s="63"/>
      <c r="BE214" s="63"/>
      <c r="BF214" s="350"/>
      <c r="BG214" s="63"/>
      <c r="BH214" s="63"/>
      <c r="BI214" s="63"/>
      <c r="BJ214" s="63"/>
      <c r="BK214" s="350"/>
      <c r="BL214" s="63" t="s">
        <v>36</v>
      </c>
      <c r="BM214" s="63"/>
      <c r="BN214" s="63" t="s">
        <v>60</v>
      </c>
      <c r="BO214" s="63" t="s">
        <v>62</v>
      </c>
      <c r="BP214" s="350"/>
      <c r="BQ214" s="63"/>
      <c r="BR214" s="63"/>
      <c r="BS214" s="63"/>
      <c r="BT214" s="63"/>
      <c r="BU214" s="350"/>
      <c r="BV214" s="63"/>
      <c r="BW214" s="63"/>
      <c r="BX214" s="63"/>
      <c r="BY214" s="63"/>
      <c r="BZ214" s="350"/>
      <c r="CA214" s="63"/>
      <c r="CB214" s="63"/>
      <c r="CC214" s="63"/>
      <c r="CD214" s="350"/>
      <c r="CE214" s="63"/>
      <c r="CF214" s="63"/>
      <c r="CG214" s="63"/>
      <c r="CH214" s="63"/>
      <c r="CI214" s="63" t="s">
        <v>130</v>
      </c>
      <c r="CJ214" s="63">
        <v>26</v>
      </c>
      <c r="CK214" s="382">
        <v>1</v>
      </c>
      <c r="CL214" s="63">
        <v>8</v>
      </c>
      <c r="CM214" s="63">
        <v>4</v>
      </c>
      <c r="CN214" s="63">
        <v>1</v>
      </c>
      <c r="CO214" s="63">
        <v>3</v>
      </c>
      <c r="CP214" s="63"/>
      <c r="CQ214" s="63"/>
      <c r="CR214" s="63"/>
      <c r="CS214" s="63" t="s">
        <v>33</v>
      </c>
      <c r="CT214" s="63">
        <v>27</v>
      </c>
    </row>
    <row r="215" spans="1:98" ht="15.75" thickBot="1" x14ac:dyDescent="0.3">
      <c r="A215" s="64" t="s">
        <v>1218</v>
      </c>
      <c r="B215" s="63">
        <v>27</v>
      </c>
      <c r="C215" s="63"/>
      <c r="D215" s="63" t="s">
        <v>59</v>
      </c>
      <c r="E215" s="63" t="s">
        <v>58</v>
      </c>
      <c r="F215" s="63" t="s">
        <v>59</v>
      </c>
      <c r="G215" s="63" t="s">
        <v>39</v>
      </c>
      <c r="H215" s="63" t="s">
        <v>64</v>
      </c>
      <c r="I215" s="63" t="s">
        <v>67</v>
      </c>
      <c r="J215" s="63" t="s">
        <v>59</v>
      </c>
      <c r="K215" s="63" t="s">
        <v>65</v>
      </c>
      <c r="L215" s="63" t="s">
        <v>66</v>
      </c>
      <c r="M215" s="63" t="s">
        <v>58</v>
      </c>
      <c r="N215" s="63" t="s">
        <v>58</v>
      </c>
      <c r="O215" s="350"/>
      <c r="P215" s="63" t="s">
        <v>67</v>
      </c>
      <c r="Q215" s="63" t="s">
        <v>39</v>
      </c>
      <c r="R215" s="63" t="s">
        <v>63</v>
      </c>
      <c r="S215" s="63" t="s">
        <v>47</v>
      </c>
      <c r="T215" s="350"/>
      <c r="U215" s="63"/>
      <c r="V215" s="63"/>
      <c r="W215" s="63"/>
      <c r="X215" s="63"/>
      <c r="Y215" s="640"/>
      <c r="Z215" s="350"/>
      <c r="AA215" s="63"/>
      <c r="AB215" s="63"/>
      <c r="AC215" s="63"/>
      <c r="AD215" s="350"/>
      <c r="AE215" s="136"/>
      <c r="AF215" s="63"/>
      <c r="AG215" s="63"/>
      <c r="AH215" s="63"/>
      <c r="AI215" s="350"/>
      <c r="AJ215" s="63"/>
      <c r="AK215" s="63"/>
      <c r="AL215" s="63"/>
      <c r="AM215" s="63"/>
      <c r="AN215" s="63"/>
      <c r="AO215" s="63"/>
      <c r="AP215" s="350"/>
      <c r="AQ215" s="63"/>
      <c r="AR215" s="63"/>
      <c r="AS215" s="63"/>
      <c r="AT215" s="63"/>
      <c r="AU215" s="63"/>
      <c r="AV215" s="350"/>
      <c r="AW215" s="63"/>
      <c r="AX215" s="63"/>
      <c r="AY215" s="63"/>
      <c r="AZ215" s="63"/>
      <c r="BA215" s="649"/>
      <c r="BB215" s="63"/>
      <c r="BC215" s="63"/>
      <c r="BD215" s="63"/>
      <c r="BE215" s="63"/>
      <c r="BF215" s="350"/>
      <c r="BG215" s="63"/>
      <c r="BH215" s="63"/>
      <c r="BI215" s="63"/>
      <c r="BJ215" s="63"/>
      <c r="BK215" s="350"/>
      <c r="BL215" s="63"/>
      <c r="BM215" s="63"/>
      <c r="BN215" s="63"/>
      <c r="BO215" s="63"/>
      <c r="BP215" s="350"/>
      <c r="BQ215" s="63"/>
      <c r="BR215" s="63"/>
      <c r="BS215" s="63"/>
      <c r="BT215" s="63"/>
      <c r="BU215" s="350"/>
      <c r="BV215" s="63"/>
      <c r="BW215" s="63"/>
      <c r="BX215" s="63"/>
      <c r="BY215" s="63"/>
      <c r="BZ215" s="350"/>
      <c r="CA215" s="63"/>
      <c r="CB215" s="63"/>
      <c r="CC215" s="63"/>
      <c r="CD215" s="350"/>
      <c r="CE215" s="63"/>
      <c r="CF215" s="63"/>
      <c r="CG215" s="63"/>
      <c r="CH215" s="63"/>
      <c r="CI215" s="63" t="s">
        <v>130</v>
      </c>
      <c r="CJ215" s="63">
        <v>27</v>
      </c>
      <c r="CK215" s="382">
        <v>0</v>
      </c>
      <c r="CL215" s="63">
        <v>2</v>
      </c>
      <c r="CM215" s="63">
        <v>5</v>
      </c>
      <c r="CN215" s="63">
        <v>8</v>
      </c>
      <c r="CO215" s="63">
        <v>1</v>
      </c>
      <c r="CP215" s="63"/>
      <c r="CQ215" s="63"/>
      <c r="CR215" s="63"/>
      <c r="CS215" s="63" t="s">
        <v>59</v>
      </c>
      <c r="CT215" s="63">
        <v>1</v>
      </c>
    </row>
    <row r="216" spans="1:98" ht="15.75" thickBot="1" x14ac:dyDescent="0.3">
      <c r="A216" s="64" t="s">
        <v>1219</v>
      </c>
      <c r="B216" s="63">
        <v>28</v>
      </c>
      <c r="C216" s="63"/>
      <c r="D216" s="63" t="s">
        <v>60</v>
      </c>
      <c r="E216" s="63" t="s">
        <v>33</v>
      </c>
      <c r="F216" s="63" t="s">
        <v>61</v>
      </c>
      <c r="G216" s="63" t="s">
        <v>32</v>
      </c>
      <c r="H216" s="63" t="s">
        <v>46</v>
      </c>
      <c r="I216" s="63" t="s">
        <v>58</v>
      </c>
      <c r="J216" s="63" t="s">
        <v>48</v>
      </c>
      <c r="K216" s="63" t="s">
        <v>39</v>
      </c>
      <c r="L216" s="63" t="s">
        <v>35</v>
      </c>
      <c r="M216" s="63" t="s">
        <v>45</v>
      </c>
      <c r="N216" s="63" t="s">
        <v>65</v>
      </c>
      <c r="O216" s="350"/>
      <c r="P216" s="63" t="s">
        <v>58</v>
      </c>
      <c r="Q216" s="63" t="s">
        <v>33</v>
      </c>
      <c r="R216" s="63" t="s">
        <v>48</v>
      </c>
      <c r="S216" s="63" t="s">
        <v>48</v>
      </c>
      <c r="T216" s="350"/>
      <c r="U216" s="63"/>
      <c r="V216" s="63"/>
      <c r="W216" s="63"/>
      <c r="X216" s="63"/>
      <c r="Y216" s="640"/>
      <c r="Z216" s="350"/>
      <c r="AA216" s="63"/>
      <c r="AB216" s="63"/>
      <c r="AC216" s="63"/>
      <c r="AD216" s="350"/>
      <c r="AE216" s="136"/>
      <c r="AF216" s="63"/>
      <c r="AG216" s="63"/>
      <c r="AH216" s="63"/>
      <c r="AI216" s="350"/>
      <c r="AJ216" s="63"/>
      <c r="AK216" s="63"/>
      <c r="AL216" s="63"/>
      <c r="AM216" s="63"/>
      <c r="AN216" s="63"/>
      <c r="AO216" s="63"/>
      <c r="AP216" s="350"/>
      <c r="AQ216" s="63"/>
      <c r="AR216" s="63"/>
      <c r="AS216" s="63"/>
      <c r="AT216" s="63"/>
      <c r="AU216" s="63"/>
      <c r="AV216" s="350"/>
      <c r="AW216" s="63"/>
      <c r="AX216" s="63"/>
      <c r="AY216" s="63"/>
      <c r="AZ216" s="63"/>
      <c r="BA216" s="649"/>
      <c r="BB216" s="63"/>
      <c r="BC216" s="63"/>
      <c r="BD216" s="63"/>
      <c r="BE216" s="63"/>
      <c r="BF216" s="350"/>
      <c r="BG216" s="63"/>
      <c r="BH216" s="63"/>
      <c r="BI216" s="63"/>
      <c r="BJ216" s="63"/>
      <c r="BK216" s="350"/>
      <c r="BL216" s="63"/>
      <c r="BM216" s="63"/>
      <c r="BN216" s="63"/>
      <c r="BO216" s="63"/>
      <c r="BP216" s="350"/>
      <c r="BQ216" s="63"/>
      <c r="BR216" s="63"/>
      <c r="BS216" s="63"/>
      <c r="BT216" s="63"/>
      <c r="BU216" s="350"/>
      <c r="BV216" s="63"/>
      <c r="BW216" s="63"/>
      <c r="BX216" s="63"/>
      <c r="BY216" s="63"/>
      <c r="BZ216" s="350"/>
      <c r="CA216" s="63"/>
      <c r="CB216" s="63"/>
      <c r="CC216" s="63"/>
      <c r="CD216" s="350"/>
      <c r="CE216" s="63"/>
      <c r="CF216" s="63"/>
      <c r="CG216" s="63"/>
      <c r="CH216" s="63"/>
      <c r="CI216" s="63" t="s">
        <v>128</v>
      </c>
      <c r="CJ216" s="63">
        <v>28</v>
      </c>
      <c r="CK216" s="382">
        <v>0</v>
      </c>
      <c r="CL216" s="63">
        <v>8</v>
      </c>
      <c r="CM216" s="63">
        <v>6</v>
      </c>
      <c r="CN216" s="63">
        <v>1</v>
      </c>
      <c r="CO216" s="63"/>
      <c r="CP216" s="63"/>
      <c r="CQ216" s="63"/>
      <c r="CR216" s="63"/>
      <c r="CS216" s="63" t="s">
        <v>39</v>
      </c>
      <c r="CT216" s="63">
        <v>18</v>
      </c>
    </row>
    <row r="217" spans="1:98" ht="15.75" thickBot="1" x14ac:dyDescent="0.3">
      <c r="A217" s="64" t="s">
        <v>1220</v>
      </c>
      <c r="B217" s="63">
        <v>29</v>
      </c>
      <c r="C217" s="63"/>
      <c r="D217" s="63" t="s">
        <v>39</v>
      </c>
      <c r="E217" s="63" t="s">
        <v>49</v>
      </c>
      <c r="F217" s="63" t="s">
        <v>45</v>
      </c>
      <c r="G217" s="63" t="s">
        <v>33</v>
      </c>
      <c r="H217" s="63" t="s">
        <v>59</v>
      </c>
      <c r="I217" s="63" t="s">
        <v>62</v>
      </c>
      <c r="J217" s="63" t="s">
        <v>59</v>
      </c>
      <c r="K217" s="63" t="s">
        <v>33</v>
      </c>
      <c r="L217" s="63" t="s">
        <v>45</v>
      </c>
      <c r="M217" s="63" t="s">
        <v>32</v>
      </c>
      <c r="N217" s="63" t="s">
        <v>64</v>
      </c>
      <c r="O217" s="350"/>
      <c r="P217" s="63"/>
      <c r="Q217" s="63"/>
      <c r="R217" s="63"/>
      <c r="S217" s="63"/>
      <c r="T217" s="350"/>
      <c r="U217" s="63"/>
      <c r="V217" s="63"/>
      <c r="W217" s="63"/>
      <c r="X217" s="63"/>
      <c r="Y217" s="640"/>
      <c r="Z217" s="350"/>
      <c r="AA217" s="63"/>
      <c r="AB217" s="63"/>
      <c r="AC217" s="63"/>
      <c r="AD217" s="350"/>
      <c r="AE217" s="136"/>
      <c r="AF217" s="63"/>
      <c r="AG217" s="63"/>
      <c r="AH217" s="63"/>
      <c r="AI217" s="350"/>
      <c r="AJ217" s="63"/>
      <c r="AK217" s="63"/>
      <c r="AL217" s="63"/>
      <c r="AM217" s="63"/>
      <c r="AN217" s="63"/>
      <c r="AO217" s="63"/>
      <c r="AP217" s="350"/>
      <c r="AQ217" s="63"/>
      <c r="AR217" s="63"/>
      <c r="AS217" s="63"/>
      <c r="AT217" s="63"/>
      <c r="AU217" s="63"/>
      <c r="AV217" s="350"/>
      <c r="AW217" s="63"/>
      <c r="AX217" s="63"/>
      <c r="AY217" s="63"/>
      <c r="AZ217" s="63"/>
      <c r="BA217" s="649"/>
      <c r="BB217" s="63"/>
      <c r="BC217" s="63"/>
      <c r="BD217" s="63"/>
      <c r="BE217" s="63"/>
      <c r="BF217" s="350"/>
      <c r="BG217" s="63"/>
      <c r="BH217" s="63"/>
      <c r="BI217" s="63"/>
      <c r="BJ217" s="63"/>
      <c r="BK217" s="350"/>
      <c r="BL217" s="63" t="s">
        <v>32</v>
      </c>
      <c r="BM217" s="63"/>
      <c r="BN217" s="63" t="s">
        <v>61</v>
      </c>
      <c r="BO217" s="63" t="s">
        <v>62</v>
      </c>
      <c r="BP217" s="350"/>
      <c r="BQ217" s="63"/>
      <c r="BR217" s="63"/>
      <c r="BS217" s="63"/>
      <c r="BT217" s="63"/>
      <c r="BU217" s="350"/>
      <c r="BV217" s="63"/>
      <c r="BW217" s="63"/>
      <c r="BX217" s="63"/>
      <c r="BY217" s="63"/>
      <c r="BZ217" s="350"/>
      <c r="CA217" s="63"/>
      <c r="CB217" s="63"/>
      <c r="CC217" s="63"/>
      <c r="CD217" s="350"/>
      <c r="CE217" s="63"/>
      <c r="CF217" s="63"/>
      <c r="CG217" s="63"/>
      <c r="CH217" s="63"/>
      <c r="CI217" s="63" t="s">
        <v>128</v>
      </c>
      <c r="CJ217" s="63">
        <v>29</v>
      </c>
      <c r="CK217" s="382">
        <v>0</v>
      </c>
      <c r="CL217" s="63">
        <v>9</v>
      </c>
      <c r="CM217" s="63">
        <v>2</v>
      </c>
      <c r="CN217" s="63">
        <v>3</v>
      </c>
      <c r="CO217" s="63">
        <v>2</v>
      </c>
      <c r="CP217" s="63"/>
      <c r="CQ217" s="63"/>
      <c r="CR217" s="63"/>
      <c r="CS217" s="63" t="s">
        <v>38</v>
      </c>
      <c r="CT217" s="63">
        <v>21</v>
      </c>
    </row>
    <row r="218" spans="1:98" ht="15.75" thickBot="1" x14ac:dyDescent="0.3">
      <c r="A218" s="64" t="s">
        <v>1221</v>
      </c>
      <c r="B218" s="63">
        <v>30</v>
      </c>
      <c r="C218" s="63"/>
      <c r="D218" s="63" t="s">
        <v>38</v>
      </c>
      <c r="E218" s="63" t="s">
        <v>58</v>
      </c>
      <c r="F218" s="63" t="s">
        <v>60</v>
      </c>
      <c r="G218" s="63" t="s">
        <v>33</v>
      </c>
      <c r="H218" s="63" t="s">
        <v>67</v>
      </c>
      <c r="I218" s="63" t="s">
        <v>65</v>
      </c>
      <c r="J218" s="63" t="s">
        <v>65</v>
      </c>
      <c r="K218" s="63" t="s">
        <v>39</v>
      </c>
      <c r="L218" s="63" t="s">
        <v>66</v>
      </c>
      <c r="M218" s="63" t="s">
        <v>35</v>
      </c>
      <c r="N218" s="63" t="s">
        <v>59</v>
      </c>
      <c r="O218" s="350"/>
      <c r="P218" s="63" t="s">
        <v>58</v>
      </c>
      <c r="Q218" s="63" t="s">
        <v>64</v>
      </c>
      <c r="R218" s="63" t="s">
        <v>62</v>
      </c>
      <c r="S218" s="63" t="s">
        <v>46</v>
      </c>
      <c r="T218" s="350"/>
      <c r="U218" s="63"/>
      <c r="V218" s="63"/>
      <c r="W218" s="63"/>
      <c r="X218" s="63"/>
      <c r="Y218" s="640"/>
      <c r="Z218" s="350"/>
      <c r="AA218" s="63"/>
      <c r="AB218" s="63"/>
      <c r="AC218" s="63"/>
      <c r="AD218" s="350"/>
      <c r="AE218" s="136"/>
      <c r="AF218" s="63"/>
      <c r="AG218" s="63"/>
      <c r="AH218" s="63"/>
      <c r="AI218" s="350"/>
      <c r="AJ218" s="63"/>
      <c r="AK218" s="63"/>
      <c r="AL218" s="63"/>
      <c r="AM218" s="63"/>
      <c r="AN218" s="63"/>
      <c r="AO218" s="63"/>
      <c r="AP218" s="350"/>
      <c r="AQ218" s="63"/>
      <c r="AR218" s="63"/>
      <c r="AS218" s="63"/>
      <c r="AT218" s="63"/>
      <c r="AU218" s="63"/>
      <c r="AV218" s="350"/>
      <c r="AW218" s="63"/>
      <c r="AX218" s="63"/>
      <c r="AY218" s="63"/>
      <c r="AZ218" s="63"/>
      <c r="BA218" s="649"/>
      <c r="BB218" s="63"/>
      <c r="BC218" s="63"/>
      <c r="BD218" s="63"/>
      <c r="BE218" s="63"/>
      <c r="BF218" s="350"/>
      <c r="BG218" s="63"/>
      <c r="BH218" s="63"/>
      <c r="BI218" s="63"/>
      <c r="BJ218" s="63"/>
      <c r="BK218" s="350"/>
      <c r="BL218" s="63"/>
      <c r="BM218" s="63"/>
      <c r="BN218" s="63"/>
      <c r="BO218" s="63"/>
      <c r="BP218" s="350"/>
      <c r="BQ218" s="63"/>
      <c r="BR218" s="63"/>
      <c r="BS218" s="63"/>
      <c r="BT218" s="63"/>
      <c r="BU218" s="350"/>
      <c r="BV218" s="63"/>
      <c r="BW218" s="63"/>
      <c r="BX218" s="63"/>
      <c r="BY218" s="63"/>
      <c r="BZ218" s="350"/>
      <c r="CA218" s="63"/>
      <c r="CB218" s="63"/>
      <c r="CC218" s="63"/>
      <c r="CD218" s="350"/>
      <c r="CE218" s="63"/>
      <c r="CF218" s="63"/>
      <c r="CG218" s="63"/>
      <c r="CH218" s="63"/>
      <c r="CI218" s="63" t="s">
        <v>128</v>
      </c>
      <c r="CJ218" s="63">
        <v>30</v>
      </c>
      <c r="CK218" s="382">
        <v>0</v>
      </c>
      <c r="CL218" s="63">
        <v>5</v>
      </c>
      <c r="CM218" s="63">
        <v>5</v>
      </c>
      <c r="CN218" s="63">
        <v>5</v>
      </c>
      <c r="CO218" s="63">
        <v>3</v>
      </c>
      <c r="CP218" s="63"/>
      <c r="CQ218" s="63">
        <v>6</v>
      </c>
      <c r="CR218" s="63"/>
      <c r="CS218" s="63" t="s">
        <v>62</v>
      </c>
      <c r="CT218" s="63">
        <v>4</v>
      </c>
    </row>
    <row r="219" spans="1:98" ht="15.75" thickBot="1" x14ac:dyDescent="0.3">
      <c r="A219" s="64" t="s">
        <v>1222</v>
      </c>
      <c r="B219" s="63">
        <v>31</v>
      </c>
      <c r="C219" s="63"/>
      <c r="D219" s="63" t="s">
        <v>38</v>
      </c>
      <c r="E219" s="63" t="s">
        <v>30</v>
      </c>
      <c r="F219" s="63" t="s">
        <v>33</v>
      </c>
      <c r="G219" s="63" t="s">
        <v>33</v>
      </c>
      <c r="H219" s="63" t="s">
        <v>62</v>
      </c>
      <c r="I219" s="63" t="s">
        <v>38</v>
      </c>
      <c r="J219" s="63" t="s">
        <v>58</v>
      </c>
      <c r="K219" s="63" t="s">
        <v>36</v>
      </c>
      <c r="L219" s="63" t="s">
        <v>31</v>
      </c>
      <c r="M219" s="63" t="s">
        <v>32</v>
      </c>
      <c r="N219" s="63" t="s">
        <v>46</v>
      </c>
      <c r="O219" s="350"/>
      <c r="P219" s="63"/>
      <c r="Q219" s="63"/>
      <c r="R219" s="63"/>
      <c r="S219" s="63"/>
      <c r="T219" s="350"/>
      <c r="U219" s="63"/>
      <c r="V219" s="63"/>
      <c r="W219" s="63"/>
      <c r="X219" s="63"/>
      <c r="Y219" s="640"/>
      <c r="Z219" s="350"/>
      <c r="AA219" s="63"/>
      <c r="AB219" s="63"/>
      <c r="AC219" s="63"/>
      <c r="AD219" s="350"/>
      <c r="AE219" s="136"/>
      <c r="AF219" s="63"/>
      <c r="AG219" s="63"/>
      <c r="AH219" s="63"/>
      <c r="AI219" s="350"/>
      <c r="AJ219" s="63"/>
      <c r="AK219" s="63"/>
      <c r="AL219" s="63"/>
      <c r="AM219" s="63"/>
      <c r="AN219" s="63"/>
      <c r="AO219" s="63"/>
      <c r="AP219" s="350"/>
      <c r="AQ219" s="63"/>
      <c r="AR219" s="63"/>
      <c r="AS219" s="63"/>
      <c r="AT219" s="63"/>
      <c r="AU219" s="63"/>
      <c r="AV219" s="350"/>
      <c r="AW219" s="63"/>
      <c r="AX219" s="63"/>
      <c r="AY219" s="63"/>
      <c r="AZ219" s="63"/>
      <c r="BA219" s="649"/>
      <c r="BB219" s="63"/>
      <c r="BC219" s="63"/>
      <c r="BD219" s="63"/>
      <c r="BE219" s="63"/>
      <c r="BF219" s="350"/>
      <c r="BG219" s="63"/>
      <c r="BH219" s="63"/>
      <c r="BI219" s="63"/>
      <c r="BJ219" s="63"/>
      <c r="BK219" s="350"/>
      <c r="BL219" s="63" t="s">
        <v>62</v>
      </c>
      <c r="BM219" s="63"/>
      <c r="BN219" s="63" t="s">
        <v>60</v>
      </c>
      <c r="BO219" s="63" t="s">
        <v>62</v>
      </c>
      <c r="BP219" s="350"/>
      <c r="BQ219" s="63"/>
      <c r="BR219" s="63"/>
      <c r="BS219" s="63"/>
      <c r="BT219" s="63"/>
      <c r="BU219" s="350"/>
      <c r="BV219" s="63"/>
      <c r="BW219" s="63"/>
      <c r="BX219" s="63"/>
      <c r="BY219" s="63"/>
      <c r="BZ219" s="350"/>
      <c r="CA219" s="63"/>
      <c r="CB219" s="63"/>
      <c r="CC219" s="63"/>
      <c r="CD219" s="350"/>
      <c r="CE219" s="63"/>
      <c r="CF219" s="63"/>
      <c r="CG219" s="63"/>
      <c r="CH219" s="63"/>
      <c r="CI219" s="63" t="s">
        <v>128</v>
      </c>
      <c r="CJ219" s="63">
        <v>31</v>
      </c>
      <c r="CK219" s="382">
        <v>2</v>
      </c>
      <c r="CL219" s="63">
        <v>7</v>
      </c>
      <c r="CM219" s="63">
        <v>4</v>
      </c>
      <c r="CN219" s="63">
        <v>1</v>
      </c>
      <c r="CO219" s="63">
        <v>2</v>
      </c>
      <c r="CP219" s="63"/>
      <c r="CQ219" s="63">
        <v>1</v>
      </c>
      <c r="CR219" s="63"/>
      <c r="CS219" s="63" t="s">
        <v>33</v>
      </c>
      <c r="CT219" s="63">
        <v>26</v>
      </c>
    </row>
    <row r="220" spans="1:98" ht="15.75" thickBot="1" x14ac:dyDescent="0.3">
      <c r="A220" s="64" t="s">
        <v>1223</v>
      </c>
      <c r="B220" s="63">
        <v>32</v>
      </c>
      <c r="C220" s="63"/>
      <c r="D220" s="63" t="s">
        <v>48</v>
      </c>
      <c r="E220" s="63" t="s">
        <v>45</v>
      </c>
      <c r="F220" s="63" t="s">
        <v>33</v>
      </c>
      <c r="G220" s="63" t="s">
        <v>39</v>
      </c>
      <c r="H220" s="63" t="s">
        <v>47</v>
      </c>
      <c r="I220" s="63" t="s">
        <v>62</v>
      </c>
      <c r="J220" s="63" t="s">
        <v>48</v>
      </c>
      <c r="K220" s="63" t="s">
        <v>61</v>
      </c>
      <c r="L220" s="63" t="s">
        <v>29</v>
      </c>
      <c r="M220" s="63" t="s">
        <v>48</v>
      </c>
      <c r="N220" s="63" t="s">
        <v>62</v>
      </c>
      <c r="O220" s="350"/>
      <c r="P220" s="63" t="s">
        <v>62</v>
      </c>
      <c r="Q220" s="63" t="s">
        <v>33</v>
      </c>
      <c r="R220" s="63" t="s">
        <v>39</v>
      </c>
      <c r="S220" s="63" t="s">
        <v>59</v>
      </c>
      <c r="T220" s="350"/>
      <c r="U220" s="63"/>
      <c r="V220" s="63"/>
      <c r="W220" s="63"/>
      <c r="X220" s="63"/>
      <c r="Y220" s="640"/>
      <c r="Z220" s="350"/>
      <c r="AA220" s="63"/>
      <c r="AB220" s="63"/>
      <c r="AC220" s="63"/>
      <c r="AD220" s="350"/>
      <c r="AE220" s="136"/>
      <c r="AF220" s="63"/>
      <c r="AG220" s="63"/>
      <c r="AH220" s="63"/>
      <c r="AI220" s="350"/>
      <c r="AJ220" s="63"/>
      <c r="AK220" s="63"/>
      <c r="AL220" s="63"/>
      <c r="AM220" s="63"/>
      <c r="AN220" s="63"/>
      <c r="AO220" s="63"/>
      <c r="AP220" s="350"/>
      <c r="AQ220" s="63"/>
      <c r="AR220" s="63"/>
      <c r="AS220" s="63"/>
      <c r="AT220" s="63"/>
      <c r="AU220" s="63"/>
      <c r="AV220" s="350"/>
      <c r="AW220" s="63"/>
      <c r="AX220" s="63"/>
      <c r="AY220" s="63"/>
      <c r="AZ220" s="63"/>
      <c r="BA220" s="649"/>
      <c r="BB220" s="63"/>
      <c r="BC220" s="63"/>
      <c r="BD220" s="63"/>
      <c r="BE220" s="63"/>
      <c r="BF220" s="350"/>
      <c r="BG220" s="63"/>
      <c r="BH220" s="63"/>
      <c r="BI220" s="63"/>
      <c r="BJ220" s="63"/>
      <c r="BK220" s="350"/>
      <c r="BL220" s="63"/>
      <c r="BM220" s="63"/>
      <c r="BN220" s="63"/>
      <c r="BO220" s="63"/>
      <c r="BP220" s="350"/>
      <c r="BQ220" s="63"/>
      <c r="BR220" s="63"/>
      <c r="BS220" s="63"/>
      <c r="BT220" s="63"/>
      <c r="BU220" s="350"/>
      <c r="BV220" s="63"/>
      <c r="BW220" s="63"/>
      <c r="BX220" s="63"/>
      <c r="BY220" s="63"/>
      <c r="BZ220" s="350"/>
      <c r="CA220" s="63"/>
      <c r="CB220" s="63"/>
      <c r="CC220" s="63"/>
      <c r="CD220" s="350"/>
      <c r="CE220" s="63"/>
      <c r="CF220" s="63"/>
      <c r="CG220" s="63"/>
      <c r="CH220" s="63"/>
      <c r="CI220" s="63" t="s">
        <v>128</v>
      </c>
      <c r="CJ220" s="63">
        <v>32</v>
      </c>
      <c r="CK220" s="382">
        <v>1</v>
      </c>
      <c r="CL220" s="63">
        <v>6</v>
      </c>
      <c r="CM220" s="63">
        <v>6</v>
      </c>
      <c r="CN220" s="63">
        <v>2</v>
      </c>
      <c r="CO220" s="63">
        <v>3</v>
      </c>
      <c r="CP220" s="63"/>
      <c r="CQ220" s="63">
        <v>1</v>
      </c>
      <c r="CR220" s="63"/>
      <c r="CS220" s="63" t="s">
        <v>39</v>
      </c>
      <c r="CT220" s="63">
        <v>16</v>
      </c>
    </row>
    <row r="221" spans="1:98" ht="15.75" thickBot="1" x14ac:dyDescent="0.3">
      <c r="A221" s="64" t="s">
        <v>1224</v>
      </c>
      <c r="B221" s="63">
        <v>33</v>
      </c>
      <c r="C221" s="63"/>
      <c r="D221" s="63" t="s">
        <v>39</v>
      </c>
      <c r="E221" s="63" t="s">
        <v>35</v>
      </c>
      <c r="F221" s="63" t="s">
        <v>49</v>
      </c>
      <c r="G221" s="63" t="s">
        <v>39</v>
      </c>
      <c r="H221" s="63" t="s">
        <v>58</v>
      </c>
      <c r="I221" s="63" t="s">
        <v>33</v>
      </c>
      <c r="J221" s="63" t="s">
        <v>62</v>
      </c>
      <c r="K221" s="63" t="s">
        <v>32</v>
      </c>
      <c r="L221" s="63" t="s">
        <v>31</v>
      </c>
      <c r="M221" s="63" t="s">
        <v>36</v>
      </c>
      <c r="N221" s="63" t="s">
        <v>65</v>
      </c>
      <c r="O221" s="350"/>
      <c r="P221" s="63" t="s">
        <v>65</v>
      </c>
      <c r="Q221" s="63" t="s">
        <v>59</v>
      </c>
      <c r="R221" s="63" t="s">
        <v>38</v>
      </c>
      <c r="S221" s="63" t="s">
        <v>67</v>
      </c>
      <c r="T221" s="350"/>
      <c r="U221" s="63"/>
      <c r="V221" s="63"/>
      <c r="W221" s="63"/>
      <c r="X221" s="63"/>
      <c r="Y221" s="640"/>
      <c r="Z221" s="350"/>
      <c r="AA221" s="63"/>
      <c r="AB221" s="63"/>
      <c r="AC221" s="63"/>
      <c r="AD221" s="350"/>
      <c r="AE221" s="136"/>
      <c r="AF221" s="63"/>
      <c r="AG221" s="63"/>
      <c r="AH221" s="63"/>
      <c r="AI221" s="350"/>
      <c r="AJ221" s="63"/>
      <c r="AK221" s="63"/>
      <c r="AL221" s="63"/>
      <c r="AM221" s="63"/>
      <c r="AN221" s="63"/>
      <c r="AO221" s="63"/>
      <c r="AP221" s="350"/>
      <c r="AQ221" s="63"/>
      <c r="AR221" s="63"/>
      <c r="AS221" s="63"/>
      <c r="AT221" s="63"/>
      <c r="AU221" s="63"/>
      <c r="AV221" s="350"/>
      <c r="AW221" s="63"/>
      <c r="AX221" s="63"/>
      <c r="AY221" s="63"/>
      <c r="AZ221" s="63"/>
      <c r="BA221" s="649"/>
      <c r="BB221" s="63"/>
      <c r="BC221" s="63"/>
      <c r="BD221" s="63"/>
      <c r="BE221" s="63"/>
      <c r="BF221" s="350"/>
      <c r="BG221" s="63"/>
      <c r="BH221" s="63"/>
      <c r="BI221" s="63"/>
      <c r="BJ221" s="63"/>
      <c r="BK221" s="350"/>
      <c r="BL221" s="63"/>
      <c r="BM221" s="63"/>
      <c r="BN221" s="63"/>
      <c r="BO221" s="63"/>
      <c r="BP221" s="350"/>
      <c r="BQ221" s="63"/>
      <c r="BR221" s="63"/>
      <c r="BS221" s="63"/>
      <c r="BT221" s="63"/>
      <c r="BU221" s="350"/>
      <c r="BV221" s="63"/>
      <c r="BW221" s="63"/>
      <c r="BX221" s="63"/>
      <c r="BY221" s="63"/>
      <c r="BZ221" s="350"/>
      <c r="CA221" s="63"/>
      <c r="CB221" s="63"/>
      <c r="CC221" s="63"/>
      <c r="CD221" s="350"/>
      <c r="CE221" s="63"/>
      <c r="CF221" s="63"/>
      <c r="CG221" s="63"/>
      <c r="CH221" s="63"/>
      <c r="CI221" s="63" t="s">
        <v>128</v>
      </c>
      <c r="CJ221" s="63">
        <v>33</v>
      </c>
      <c r="CK221" s="382">
        <v>1</v>
      </c>
      <c r="CL221" s="63">
        <v>8</v>
      </c>
      <c r="CM221" s="63">
        <v>4</v>
      </c>
      <c r="CN221" s="63">
        <v>2</v>
      </c>
      <c r="CO221" s="63">
        <v>5</v>
      </c>
      <c r="CP221" s="63"/>
      <c r="CQ221" s="63"/>
      <c r="CR221" s="63"/>
      <c r="CS221" s="63" t="s">
        <v>38</v>
      </c>
      <c r="CT221" s="63">
        <v>19</v>
      </c>
    </row>
    <row r="222" spans="1:98" ht="15.75" thickBot="1" x14ac:dyDescent="0.3">
      <c r="A222" s="64" t="s">
        <v>1225</v>
      </c>
      <c r="B222" s="63">
        <v>34</v>
      </c>
      <c r="C222" s="63"/>
      <c r="D222" s="63" t="s">
        <v>48</v>
      </c>
      <c r="E222" s="63" t="s">
        <v>60</v>
      </c>
      <c r="F222" s="63" t="s">
        <v>49</v>
      </c>
      <c r="G222" s="63" t="s">
        <v>38</v>
      </c>
      <c r="H222" s="63" t="s">
        <v>47</v>
      </c>
      <c r="I222" s="63" t="s">
        <v>62</v>
      </c>
      <c r="J222" s="63" t="s">
        <v>59</v>
      </c>
      <c r="K222" s="63" t="s">
        <v>39</v>
      </c>
      <c r="L222" s="63" t="s">
        <v>49</v>
      </c>
      <c r="M222" s="63" t="s">
        <v>49</v>
      </c>
      <c r="N222" s="63" t="s">
        <v>59</v>
      </c>
      <c r="O222" s="350"/>
      <c r="P222" s="63" t="s">
        <v>58</v>
      </c>
      <c r="Q222" s="63" t="s">
        <v>38</v>
      </c>
      <c r="R222" s="63" t="s">
        <v>48</v>
      </c>
      <c r="S222" s="63" t="s">
        <v>67</v>
      </c>
      <c r="T222" s="350"/>
      <c r="U222" s="63"/>
      <c r="V222" s="63"/>
      <c r="W222" s="63"/>
      <c r="X222" s="63"/>
      <c r="Y222" s="640"/>
      <c r="Z222" s="350"/>
      <c r="AA222" s="63"/>
      <c r="AB222" s="63"/>
      <c r="AC222" s="63"/>
      <c r="AD222" s="350"/>
      <c r="AE222" s="136"/>
      <c r="AF222" s="63"/>
      <c r="AG222" s="63"/>
      <c r="AH222" s="63"/>
      <c r="AI222" s="350"/>
      <c r="AJ222" s="63"/>
      <c r="AK222" s="63"/>
      <c r="AL222" s="63"/>
      <c r="AM222" s="63"/>
      <c r="AN222" s="63"/>
      <c r="AO222" s="63"/>
      <c r="AP222" s="350"/>
      <c r="AQ222" s="63"/>
      <c r="AR222" s="63"/>
      <c r="AS222" s="63"/>
      <c r="AT222" s="63"/>
      <c r="AU222" s="63"/>
      <c r="AV222" s="350"/>
      <c r="AW222" s="63"/>
      <c r="AX222" s="63"/>
      <c r="AY222" s="63"/>
      <c r="AZ222" s="63"/>
      <c r="BA222" s="649"/>
      <c r="BB222" s="63"/>
      <c r="BC222" s="63"/>
      <c r="BD222" s="63"/>
      <c r="BE222" s="63"/>
      <c r="BF222" s="350"/>
      <c r="BG222" s="63"/>
      <c r="BH222" s="63"/>
      <c r="BI222" s="63"/>
      <c r="BJ222" s="63"/>
      <c r="BK222" s="350"/>
      <c r="BL222" s="63"/>
      <c r="BM222" s="63"/>
      <c r="BN222" s="63"/>
      <c r="BO222" s="63"/>
      <c r="BP222" s="350"/>
      <c r="BQ222" s="63"/>
      <c r="BR222" s="63"/>
      <c r="BS222" s="63"/>
      <c r="BT222" s="63"/>
      <c r="BU222" s="350"/>
      <c r="BV222" s="63"/>
      <c r="BW222" s="63"/>
      <c r="BX222" s="63"/>
      <c r="BY222" s="63"/>
      <c r="BZ222" s="350"/>
      <c r="CA222" s="63"/>
      <c r="CB222" s="63"/>
      <c r="CC222" s="63"/>
      <c r="CD222" s="350"/>
      <c r="CE222" s="63"/>
      <c r="CF222" s="63"/>
      <c r="CG222" s="63"/>
      <c r="CH222" s="63"/>
      <c r="CI222" s="63" t="s">
        <v>128</v>
      </c>
      <c r="CJ222" s="63">
        <v>34</v>
      </c>
      <c r="CK222" s="382">
        <v>0</v>
      </c>
      <c r="CL222" s="63">
        <v>7</v>
      </c>
      <c r="CM222" s="63">
        <v>4</v>
      </c>
      <c r="CN222" s="63">
        <v>4</v>
      </c>
      <c r="CO222" s="63">
        <v>5</v>
      </c>
      <c r="CP222" s="63"/>
      <c r="CQ222" s="63">
        <v>4</v>
      </c>
      <c r="CR222" s="63"/>
      <c r="CS222" s="63" t="s">
        <v>48</v>
      </c>
      <c r="CT222" s="63">
        <v>11</v>
      </c>
    </row>
    <row r="223" spans="1:98" ht="15.75" thickBot="1" x14ac:dyDescent="0.3">
      <c r="A223" s="64" t="s">
        <v>1226</v>
      </c>
      <c r="B223" s="63">
        <v>35</v>
      </c>
      <c r="C223" s="63"/>
      <c r="D223" s="63" t="s">
        <v>48</v>
      </c>
      <c r="E223" s="63" t="s">
        <v>45</v>
      </c>
      <c r="F223" s="63" t="s">
        <v>35</v>
      </c>
      <c r="G223" s="63" t="s">
        <v>33</v>
      </c>
      <c r="H223" s="63" t="s">
        <v>67</v>
      </c>
      <c r="I223" s="63" t="s">
        <v>60</v>
      </c>
      <c r="J223" s="63" t="s">
        <v>65</v>
      </c>
      <c r="K223" s="63" t="s">
        <v>49</v>
      </c>
      <c r="L223" s="63" t="s">
        <v>105</v>
      </c>
      <c r="M223" s="63" t="s">
        <v>38</v>
      </c>
      <c r="N223" s="63" t="s">
        <v>46</v>
      </c>
      <c r="O223" s="350"/>
      <c r="P223" s="63" t="s">
        <v>59</v>
      </c>
      <c r="Q223" s="63" t="s">
        <v>38</v>
      </c>
      <c r="R223" s="63" t="s">
        <v>63</v>
      </c>
      <c r="S223" s="63" t="s">
        <v>39</v>
      </c>
      <c r="T223" s="350"/>
      <c r="U223" s="63"/>
      <c r="V223" s="63"/>
      <c r="W223" s="63"/>
      <c r="X223" s="63"/>
      <c r="Y223" s="640"/>
      <c r="Z223" s="350"/>
      <c r="AA223" s="63"/>
      <c r="AB223" s="63"/>
      <c r="AC223" s="63"/>
      <c r="AD223" s="350"/>
      <c r="AE223" s="136"/>
      <c r="AF223" s="63"/>
      <c r="AG223" s="63"/>
      <c r="AH223" s="63"/>
      <c r="AI223" s="350"/>
      <c r="AJ223" s="63"/>
      <c r="AK223" s="63"/>
      <c r="AL223" s="63"/>
      <c r="AM223" s="63"/>
      <c r="AN223" s="63"/>
      <c r="AO223" s="63"/>
      <c r="AP223" s="350"/>
      <c r="AQ223" s="63"/>
      <c r="AR223" s="63"/>
      <c r="AS223" s="63"/>
      <c r="AT223" s="63"/>
      <c r="AU223" s="63"/>
      <c r="AV223" s="350"/>
      <c r="AW223" s="63"/>
      <c r="AX223" s="63"/>
      <c r="AY223" s="63"/>
      <c r="AZ223" s="63"/>
      <c r="BA223" s="649"/>
      <c r="BB223" s="63"/>
      <c r="BC223" s="63"/>
      <c r="BD223" s="63"/>
      <c r="BE223" s="63"/>
      <c r="BF223" s="350"/>
      <c r="BG223" s="63"/>
      <c r="BH223" s="63"/>
      <c r="BI223" s="63"/>
      <c r="BJ223" s="63"/>
      <c r="BK223" s="350"/>
      <c r="BL223" s="63"/>
      <c r="BM223" s="63"/>
      <c r="BN223" s="63"/>
      <c r="BO223" s="63"/>
      <c r="BP223" s="350"/>
      <c r="BQ223" s="63"/>
      <c r="BR223" s="63"/>
      <c r="BS223" s="63"/>
      <c r="BT223" s="63"/>
      <c r="BU223" s="350"/>
      <c r="BV223" s="63"/>
      <c r="BW223" s="63"/>
      <c r="BX223" s="63"/>
      <c r="BY223" s="63"/>
      <c r="BZ223" s="350"/>
      <c r="CA223" s="63"/>
      <c r="CB223" s="63"/>
      <c r="CC223" s="63"/>
      <c r="CD223" s="350"/>
      <c r="CE223" s="63"/>
      <c r="CF223" s="63"/>
      <c r="CG223" s="63"/>
      <c r="CH223" s="63"/>
      <c r="CI223" s="63" t="s">
        <v>128</v>
      </c>
      <c r="CJ223" s="63">
        <v>35</v>
      </c>
      <c r="CK223" s="382">
        <v>1</v>
      </c>
      <c r="CL223" s="63">
        <v>8</v>
      </c>
      <c r="CM223" s="63">
        <v>3</v>
      </c>
      <c r="CN223" s="63">
        <v>3</v>
      </c>
      <c r="CO223" s="63">
        <v>3</v>
      </c>
      <c r="CP223" s="63"/>
      <c r="CQ223" s="63">
        <v>8</v>
      </c>
      <c r="CR223" s="63"/>
      <c r="CS223" s="63" t="s">
        <v>33</v>
      </c>
      <c r="CT223" s="63">
        <v>25</v>
      </c>
    </row>
    <row r="224" spans="1:98" ht="15.75" thickBot="1" x14ac:dyDescent="0.3">
      <c r="A224" s="64" t="s">
        <v>1227</v>
      </c>
      <c r="B224" s="63">
        <v>36</v>
      </c>
      <c r="C224" s="63"/>
      <c r="D224" s="63" t="s">
        <v>38</v>
      </c>
      <c r="E224" s="63" t="s">
        <v>36</v>
      </c>
      <c r="F224" s="63" t="s">
        <v>36</v>
      </c>
      <c r="G224" s="63" t="s">
        <v>45</v>
      </c>
      <c r="H224" s="63" t="s">
        <v>58</v>
      </c>
      <c r="I224" s="63" t="s">
        <v>35</v>
      </c>
      <c r="J224" s="63" t="s">
        <v>59</v>
      </c>
      <c r="K224" s="63" t="s">
        <v>33</v>
      </c>
      <c r="L224" s="63" t="s">
        <v>73</v>
      </c>
      <c r="M224" s="63" t="s">
        <v>40</v>
      </c>
      <c r="N224" s="63" t="s">
        <v>46</v>
      </c>
      <c r="O224" s="350"/>
      <c r="P224" s="63"/>
      <c r="Q224" s="63"/>
      <c r="R224" s="63"/>
      <c r="S224" s="63"/>
      <c r="T224" s="350"/>
      <c r="U224" s="63"/>
      <c r="V224" s="63"/>
      <c r="W224" s="63"/>
      <c r="X224" s="63"/>
      <c r="Y224" s="640"/>
      <c r="Z224" s="350"/>
      <c r="AA224" s="63"/>
      <c r="AB224" s="63"/>
      <c r="AC224" s="63"/>
      <c r="AD224" s="350"/>
      <c r="AE224" s="136"/>
      <c r="AF224" s="63"/>
      <c r="AG224" s="63"/>
      <c r="AH224" s="63"/>
      <c r="AI224" s="350"/>
      <c r="AJ224" s="63"/>
      <c r="AK224" s="63"/>
      <c r="AL224" s="63"/>
      <c r="AM224" s="63"/>
      <c r="AN224" s="63"/>
      <c r="AO224" s="63"/>
      <c r="AP224" s="350"/>
      <c r="AQ224" s="63"/>
      <c r="AR224" s="63"/>
      <c r="AS224" s="63"/>
      <c r="AT224" s="63"/>
      <c r="AU224" s="63"/>
      <c r="AV224" s="350"/>
      <c r="AW224" s="63"/>
      <c r="AX224" s="63"/>
      <c r="AY224" s="63"/>
      <c r="AZ224" s="63"/>
      <c r="BA224" s="649"/>
      <c r="BB224" s="63"/>
      <c r="BC224" s="63"/>
      <c r="BD224" s="63"/>
      <c r="BE224" s="63"/>
      <c r="BF224" s="350"/>
      <c r="BG224" s="63"/>
      <c r="BH224" s="63"/>
      <c r="BI224" s="63"/>
      <c r="BJ224" s="63"/>
      <c r="BK224" s="350"/>
      <c r="BL224" s="63" t="s">
        <v>35</v>
      </c>
      <c r="BM224" s="63"/>
      <c r="BN224" s="63" t="s">
        <v>61</v>
      </c>
      <c r="BO224" s="63" t="s">
        <v>62</v>
      </c>
      <c r="BP224" s="350"/>
      <c r="BQ224" s="63"/>
      <c r="BR224" s="63"/>
      <c r="BS224" s="63"/>
      <c r="BT224" s="63"/>
      <c r="BU224" s="350"/>
      <c r="BV224" s="63"/>
      <c r="BW224" s="63"/>
      <c r="BX224" s="63"/>
      <c r="BY224" s="63"/>
      <c r="BZ224" s="350"/>
      <c r="CA224" s="63"/>
      <c r="CB224" s="63"/>
      <c r="CC224" s="63"/>
      <c r="CD224" s="350"/>
      <c r="CE224" s="63"/>
      <c r="CF224" s="63"/>
      <c r="CG224" s="63"/>
      <c r="CH224" s="63"/>
      <c r="CI224" s="63" t="s">
        <v>128</v>
      </c>
      <c r="CJ224" s="63">
        <v>36</v>
      </c>
      <c r="CK224" s="382">
        <v>2</v>
      </c>
      <c r="CL224" s="63">
        <v>8</v>
      </c>
      <c r="CM224" s="63">
        <v>2</v>
      </c>
      <c r="CN224" s="63">
        <v>2</v>
      </c>
      <c r="CO224" s="63">
        <v>1</v>
      </c>
      <c r="CP224" s="63"/>
      <c r="CQ224" s="63"/>
      <c r="CR224" s="63"/>
      <c r="CS224" s="63" t="s">
        <v>60</v>
      </c>
      <c r="CT224" s="63">
        <v>32</v>
      </c>
    </row>
    <row r="225" spans="1:101" ht="15.75" thickBot="1" x14ac:dyDescent="0.3">
      <c r="A225" s="67" t="s">
        <v>70</v>
      </c>
      <c r="B225" s="63"/>
      <c r="C225" s="67"/>
      <c r="D225" s="67"/>
      <c r="E225" s="67">
        <v>2</v>
      </c>
      <c r="F225" s="67"/>
      <c r="G225" s="67">
        <v>5</v>
      </c>
      <c r="H225" s="67"/>
      <c r="I225" s="67"/>
      <c r="J225" s="67"/>
      <c r="K225" s="67"/>
      <c r="L225" s="67">
        <v>13</v>
      </c>
      <c r="M225" s="67">
        <v>3</v>
      </c>
      <c r="N225" s="67"/>
      <c r="O225" s="356"/>
      <c r="P225" s="67"/>
      <c r="Q225" s="67"/>
      <c r="R225" s="67"/>
      <c r="S225" s="67"/>
      <c r="T225" s="356"/>
      <c r="U225" s="67"/>
      <c r="V225" s="67"/>
      <c r="W225" s="67"/>
      <c r="X225" s="67"/>
      <c r="Y225" s="641"/>
      <c r="Z225" s="356"/>
      <c r="AA225" s="67"/>
      <c r="AB225" s="67"/>
      <c r="AC225" s="67"/>
      <c r="AD225" s="356"/>
      <c r="AE225" s="632"/>
      <c r="AF225" s="67"/>
      <c r="AG225" s="67"/>
      <c r="AH225" s="67"/>
      <c r="AI225" s="356"/>
      <c r="AJ225" s="67"/>
      <c r="AK225" s="67"/>
      <c r="AL225" s="67"/>
      <c r="AM225" s="67"/>
      <c r="AN225" s="67"/>
      <c r="AO225" s="67"/>
      <c r="AP225" s="356"/>
      <c r="AQ225" s="67"/>
      <c r="AR225" s="67"/>
      <c r="AS225" s="67"/>
      <c r="AT225" s="67"/>
      <c r="AU225" s="67"/>
      <c r="AV225" s="356"/>
      <c r="AW225" s="67"/>
      <c r="AX225" s="67"/>
      <c r="AY225" s="67"/>
      <c r="AZ225" s="67"/>
      <c r="BA225" s="650"/>
      <c r="BB225" s="67"/>
      <c r="BC225" s="67"/>
      <c r="BD225" s="67"/>
      <c r="BE225" s="67"/>
      <c r="BF225" s="356"/>
      <c r="BG225" s="67"/>
      <c r="BH225" s="67"/>
      <c r="BI225" s="67"/>
      <c r="BJ225" s="67"/>
      <c r="BK225" s="356"/>
      <c r="BL225" s="67">
        <v>1</v>
      </c>
      <c r="BM225" s="67"/>
      <c r="BN225" s="67"/>
      <c r="BO225" s="67"/>
      <c r="BP225" s="356"/>
      <c r="BQ225" s="67"/>
      <c r="BR225" s="67"/>
      <c r="BS225" s="67"/>
      <c r="BT225" s="67"/>
      <c r="BU225" s="356"/>
      <c r="BV225" s="67"/>
      <c r="BW225" s="67"/>
      <c r="BX225" s="67"/>
      <c r="BY225" s="67"/>
      <c r="BZ225" s="356"/>
      <c r="CA225" s="67"/>
      <c r="CB225" s="67"/>
      <c r="CC225" s="67"/>
      <c r="CD225" s="356"/>
      <c r="CE225" s="67"/>
      <c r="CF225" s="67"/>
      <c r="CG225" s="67"/>
      <c r="CH225" s="67"/>
      <c r="CI225" s="67"/>
      <c r="CJ225" s="63"/>
      <c r="CK225" s="382">
        <v>24</v>
      </c>
      <c r="CL225" s="63">
        <v>242</v>
      </c>
      <c r="CM225" s="63">
        <v>183</v>
      </c>
      <c r="CN225" s="63">
        <v>74</v>
      </c>
      <c r="CO225" s="268"/>
      <c r="CP225" s="269"/>
      <c r="CQ225" s="269"/>
      <c r="CR225" s="269"/>
      <c r="CS225" s="269"/>
      <c r="CT225" s="270"/>
    </row>
    <row r="226" spans="1:101" x14ac:dyDescent="0.25">
      <c r="A226" s="120" t="s">
        <v>425</v>
      </c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 s="637"/>
      <c r="Z226"/>
      <c r="AA226"/>
      <c r="AB226"/>
      <c r="AC226"/>
      <c r="AD226"/>
      <c r="AE226" s="133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 s="645"/>
      <c r="BB226"/>
      <c r="BC226"/>
      <c r="BD226"/>
      <c r="BE226"/>
      <c r="BF226"/>
      <c r="BG226"/>
      <c r="BH226"/>
      <c r="BI226"/>
      <c r="BJ226"/>
      <c r="BK226"/>
    </row>
    <row r="227" spans="1:101" x14ac:dyDescent="0.25">
      <c r="A227" s="273" t="e" vm="2">
        <v>#VALUE!</v>
      </c>
      <c r="B227" s="349" t="s">
        <v>79</v>
      </c>
      <c r="C227" s="273" t="e" vm="1">
        <v>#VALUE!</v>
      </c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 s="637"/>
      <c r="Z227"/>
      <c r="AA227"/>
      <c r="AB227"/>
      <c r="AC227"/>
      <c r="AD227"/>
      <c r="AE227" s="133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 s="645"/>
      <c r="BB227"/>
      <c r="BC227"/>
      <c r="BD227"/>
      <c r="BE227"/>
      <c r="BF227"/>
      <c r="BG227"/>
      <c r="BH227"/>
      <c r="BI227"/>
      <c r="BJ227"/>
      <c r="BK227"/>
    </row>
    <row r="228" spans="1:101" x14ac:dyDescent="0.25">
      <c r="A228" s="273"/>
      <c r="B228" s="59"/>
      <c r="C228" s="273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 s="637"/>
      <c r="Z228"/>
      <c r="AA228"/>
      <c r="AB228"/>
      <c r="AC228"/>
      <c r="AD228"/>
      <c r="AE228" s="133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 s="645"/>
      <c r="BB228"/>
      <c r="BC228"/>
      <c r="BD228"/>
      <c r="BE228"/>
      <c r="BF228"/>
      <c r="BG228"/>
      <c r="BH228"/>
      <c r="BI228"/>
      <c r="BJ228"/>
      <c r="BK228"/>
    </row>
    <row r="229" spans="1:101" x14ac:dyDescent="0.25">
      <c r="A229" s="273"/>
      <c r="B229" s="59"/>
      <c r="C229" s="273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 s="637"/>
      <c r="Z229"/>
      <c r="AA229"/>
      <c r="AB229"/>
      <c r="AC229"/>
      <c r="AD229"/>
      <c r="AE229" s="133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 s="645"/>
      <c r="BB229"/>
      <c r="BC229"/>
      <c r="BD229"/>
      <c r="BE229"/>
      <c r="BF229"/>
      <c r="BG229"/>
      <c r="BH229"/>
      <c r="BI229"/>
      <c r="BJ229"/>
      <c r="BK229"/>
    </row>
    <row r="230" spans="1:101" x14ac:dyDescent="0.25">
      <c r="A230" s="273"/>
      <c r="B230" s="349" t="s">
        <v>80</v>
      </c>
      <c r="C230" s="273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 s="637"/>
      <c r="Z230"/>
      <c r="AA230"/>
      <c r="AB230"/>
      <c r="AC230"/>
      <c r="AD230"/>
      <c r="AE230" s="133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 s="645"/>
      <c r="BB230"/>
      <c r="BC230"/>
      <c r="BD230"/>
      <c r="BE230"/>
      <c r="BF230"/>
      <c r="BG230"/>
      <c r="BH230"/>
      <c r="BI230"/>
      <c r="BJ230"/>
      <c r="BK230"/>
    </row>
    <row r="231" spans="1:101" x14ac:dyDescent="0.25">
      <c r="A231" s="273"/>
      <c r="B231" s="349" t="s">
        <v>81</v>
      </c>
      <c r="C231" s="273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 s="637"/>
      <c r="Z231"/>
      <c r="AA231"/>
      <c r="AB231"/>
      <c r="AC231"/>
      <c r="AD231"/>
      <c r="AE231" s="133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 s="645"/>
      <c r="BB231"/>
      <c r="BC231"/>
      <c r="BD231"/>
      <c r="BE231"/>
      <c r="BF231"/>
      <c r="BG231"/>
      <c r="BH231"/>
      <c r="BI231"/>
      <c r="BJ231"/>
      <c r="BK231"/>
    </row>
    <row r="232" spans="1:101" x14ac:dyDescent="0.25">
      <c r="A232" s="273"/>
      <c r="B232" s="349" t="s">
        <v>82</v>
      </c>
      <c r="C232" s="273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 s="637"/>
      <c r="Z232"/>
      <c r="AA232"/>
      <c r="AB232"/>
      <c r="AC232"/>
      <c r="AD232"/>
      <c r="AE232" s="133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 s="645"/>
      <c r="BB232"/>
      <c r="BC232"/>
      <c r="BD232"/>
      <c r="BE232"/>
      <c r="BF232"/>
      <c r="BG232"/>
      <c r="BH232"/>
      <c r="BI232"/>
      <c r="BJ232"/>
      <c r="BK232"/>
    </row>
    <row r="233" spans="1:101" ht="15.75" thickBot="1" x14ac:dyDescent="0.3">
      <c r="A233" s="273"/>
      <c r="B233" s="349" t="s">
        <v>427</v>
      </c>
      <c r="C233" s="27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 s="637"/>
      <c r="Z233"/>
      <c r="AA233"/>
      <c r="AB233"/>
      <c r="AC233"/>
      <c r="AD233"/>
      <c r="AE233" s="1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 s="645"/>
      <c r="BB233"/>
      <c r="BC233"/>
      <c r="BD233"/>
      <c r="BE233"/>
      <c r="BF233"/>
      <c r="BG233"/>
      <c r="BH233"/>
      <c r="BI233"/>
      <c r="BJ233"/>
      <c r="BK233"/>
    </row>
    <row r="234" spans="1:101" ht="15.75" thickBot="1" x14ac:dyDescent="0.3">
      <c r="A234" s="350" t="s">
        <v>84</v>
      </c>
      <c r="B234" s="63" t="s">
        <v>85</v>
      </c>
      <c r="C234" s="350" t="s">
        <v>86</v>
      </c>
      <c r="D234" s="63" t="s">
        <v>87</v>
      </c>
      <c r="E234" s="350" t="s">
        <v>88</v>
      </c>
      <c r="F234" s="63" t="s">
        <v>393</v>
      </c>
      <c r="G234" s="350" t="s">
        <v>89</v>
      </c>
      <c r="H234" s="63" t="s">
        <v>135</v>
      </c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 s="637"/>
      <c r="Z234"/>
      <c r="AA234"/>
      <c r="AB234"/>
      <c r="AC234"/>
      <c r="AD234"/>
      <c r="AE234" s="133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 s="645"/>
      <c r="BB234"/>
      <c r="BC234"/>
      <c r="BD234"/>
      <c r="BE234"/>
      <c r="BF234"/>
      <c r="BG234"/>
      <c r="BH234"/>
      <c r="BI234"/>
      <c r="BJ234"/>
      <c r="BK234"/>
    </row>
    <row r="235" spans="1:101" ht="15.75" thickBot="1" x14ac:dyDescent="0.3">
      <c r="A235" s="352" t="s">
        <v>41</v>
      </c>
      <c r="B235" s="352" t="s">
        <v>37</v>
      </c>
      <c r="C235" s="271" t="s">
        <v>50</v>
      </c>
      <c r="D235" s="271" t="s">
        <v>189</v>
      </c>
      <c r="E235" s="271" t="s">
        <v>190</v>
      </c>
      <c r="F235" s="271" t="s">
        <v>51</v>
      </c>
      <c r="G235" s="271" t="s">
        <v>191</v>
      </c>
      <c r="H235" s="271" t="s">
        <v>52</v>
      </c>
      <c r="I235" s="271" t="s">
        <v>53</v>
      </c>
      <c r="J235" s="271" t="s">
        <v>313</v>
      </c>
      <c r="K235" s="271" t="s">
        <v>54</v>
      </c>
      <c r="L235" s="271" t="s">
        <v>55</v>
      </c>
      <c r="M235" s="271" t="s">
        <v>56</v>
      </c>
      <c r="N235" s="271" t="s">
        <v>57</v>
      </c>
      <c r="O235" s="352" t="s">
        <v>412</v>
      </c>
      <c r="P235" s="271" t="s">
        <v>205</v>
      </c>
      <c r="Q235" s="271" t="s">
        <v>206</v>
      </c>
      <c r="R235" s="271" t="s">
        <v>207</v>
      </c>
      <c r="S235" s="271" t="s">
        <v>413</v>
      </c>
      <c r="T235" s="352" t="s">
        <v>192</v>
      </c>
      <c r="U235" s="271" t="s">
        <v>193</v>
      </c>
      <c r="V235" s="271" t="s">
        <v>194</v>
      </c>
      <c r="W235" s="271" t="s">
        <v>195</v>
      </c>
      <c r="X235" s="271" t="s">
        <v>1152</v>
      </c>
      <c r="Y235" s="638" t="s">
        <v>196</v>
      </c>
      <c r="Z235" s="352" t="s">
        <v>197</v>
      </c>
      <c r="AA235" s="271" t="s">
        <v>198</v>
      </c>
      <c r="AB235" s="271" t="s">
        <v>408</v>
      </c>
      <c r="AC235" s="271" t="s">
        <v>409</v>
      </c>
      <c r="AD235" s="352" t="s">
        <v>208</v>
      </c>
      <c r="AE235" s="630" t="s">
        <v>209</v>
      </c>
      <c r="AF235" s="271" t="s">
        <v>210</v>
      </c>
      <c r="AG235" s="271" t="s">
        <v>211</v>
      </c>
      <c r="AH235" s="271" t="s">
        <v>212</v>
      </c>
      <c r="AI235" s="352" t="s">
        <v>397</v>
      </c>
      <c r="AJ235" s="271" t="s">
        <v>398</v>
      </c>
      <c r="AK235" s="271" t="s">
        <v>399</v>
      </c>
      <c r="AL235" s="271" t="s">
        <v>400</v>
      </c>
      <c r="AM235" s="271" t="s">
        <v>401</v>
      </c>
      <c r="AN235" s="271" t="s">
        <v>1153</v>
      </c>
      <c r="AO235" s="271" t="s">
        <v>402</v>
      </c>
      <c r="AP235" s="352" t="s">
        <v>199</v>
      </c>
      <c r="AQ235" s="271" t="s">
        <v>200</v>
      </c>
      <c r="AR235" s="271" t="s">
        <v>201</v>
      </c>
      <c r="AS235" s="271" t="s">
        <v>202</v>
      </c>
      <c r="AT235" s="271" t="s">
        <v>1154</v>
      </c>
      <c r="AU235" s="271" t="s">
        <v>414</v>
      </c>
      <c r="AV235" s="352" t="s">
        <v>1155</v>
      </c>
      <c r="AW235" s="271" t="s">
        <v>1042</v>
      </c>
      <c r="AX235" s="271" t="s">
        <v>1043</v>
      </c>
      <c r="AY235" s="271" t="s">
        <v>1044</v>
      </c>
      <c r="AZ235" s="271" t="s">
        <v>1045</v>
      </c>
      <c r="BA235" s="646" t="s">
        <v>220</v>
      </c>
      <c r="BB235" s="271" t="s">
        <v>416</v>
      </c>
      <c r="BC235" s="271" t="s">
        <v>417</v>
      </c>
      <c r="BD235" s="271" t="s">
        <v>418</v>
      </c>
      <c r="BE235" s="271" t="s">
        <v>221</v>
      </c>
      <c r="BF235" s="352" t="s">
        <v>213</v>
      </c>
      <c r="BG235" s="271" t="s">
        <v>214</v>
      </c>
      <c r="BH235" s="271" t="s">
        <v>215</v>
      </c>
      <c r="BI235" s="271" t="s">
        <v>216</v>
      </c>
      <c r="BJ235" s="271" t="s">
        <v>217</v>
      </c>
      <c r="BK235" s="352" t="s">
        <v>222</v>
      </c>
      <c r="BL235" s="271" t="s">
        <v>419</v>
      </c>
      <c r="BM235" s="271" t="s">
        <v>420</v>
      </c>
      <c r="BN235" s="271" t="s">
        <v>421</v>
      </c>
      <c r="BO235" s="271" t="s">
        <v>223</v>
      </c>
      <c r="BP235" s="352" t="s">
        <v>403</v>
      </c>
      <c r="BQ235" s="271" t="s">
        <v>404</v>
      </c>
      <c r="BR235" s="271" t="s">
        <v>405</v>
      </c>
      <c r="BS235" s="271" t="s">
        <v>406</v>
      </c>
      <c r="BT235" s="271" t="s">
        <v>407</v>
      </c>
      <c r="BU235" s="352" t="s">
        <v>1111</v>
      </c>
      <c r="BV235" s="271" t="s">
        <v>1077</v>
      </c>
      <c r="BW235" s="271" t="s">
        <v>1078</v>
      </c>
      <c r="BX235" s="271" t="s">
        <v>1079</v>
      </c>
      <c r="BY235" s="271" t="s">
        <v>1080</v>
      </c>
      <c r="BZ235" s="352" t="s">
        <v>1112</v>
      </c>
      <c r="CA235" s="271" t="s">
        <v>1113</v>
      </c>
      <c r="CB235" s="271" t="s">
        <v>1114</v>
      </c>
      <c r="CC235" s="271" t="s">
        <v>1115</v>
      </c>
      <c r="CD235" s="352" t="s">
        <v>1116</v>
      </c>
      <c r="CE235" s="271" t="s">
        <v>1117</v>
      </c>
      <c r="CF235" s="271" t="s">
        <v>1118</v>
      </c>
      <c r="CG235" s="271" t="s">
        <v>1119</v>
      </c>
      <c r="CH235" s="271" t="s">
        <v>1120</v>
      </c>
      <c r="CI235" s="271" t="s">
        <v>127</v>
      </c>
      <c r="CJ235" s="352" t="s">
        <v>37</v>
      </c>
      <c r="CK235" s="384" t="s">
        <v>154</v>
      </c>
      <c r="CL235" s="352" t="s">
        <v>155</v>
      </c>
      <c r="CM235" s="352" t="s">
        <v>156</v>
      </c>
      <c r="CN235" s="352" t="s">
        <v>157</v>
      </c>
      <c r="CO235" s="354" t="s">
        <v>158</v>
      </c>
      <c r="CP235" s="355"/>
      <c r="CQ235" s="354" t="s">
        <v>159</v>
      </c>
      <c r="CR235" s="355"/>
      <c r="CS235" s="352" t="s">
        <v>107</v>
      </c>
      <c r="CT235" s="352" t="s">
        <v>160</v>
      </c>
    </row>
    <row r="236" spans="1:101" ht="15.75" thickBot="1" x14ac:dyDescent="0.3">
      <c r="A236" s="353"/>
      <c r="B236" s="353"/>
      <c r="C236" s="272"/>
      <c r="D236" s="272"/>
      <c r="E236" s="272"/>
      <c r="F236" s="272"/>
      <c r="G236" s="272"/>
      <c r="H236" s="272"/>
      <c r="I236" s="272"/>
      <c r="J236" s="272"/>
      <c r="K236" s="272"/>
      <c r="L236" s="272"/>
      <c r="M236" s="272"/>
      <c r="N236" s="272"/>
      <c r="O236" s="353"/>
      <c r="P236" s="272"/>
      <c r="Q236" s="272"/>
      <c r="R236" s="272"/>
      <c r="S236" s="272"/>
      <c r="T236" s="353"/>
      <c r="U236" s="272"/>
      <c r="V236" s="272"/>
      <c r="W236" s="272"/>
      <c r="X236" s="272"/>
      <c r="Y236" s="639"/>
      <c r="Z236" s="353"/>
      <c r="AA236" s="272"/>
      <c r="AB236" s="272"/>
      <c r="AC236" s="272"/>
      <c r="AD236" s="353"/>
      <c r="AE236" s="631"/>
      <c r="AF236" s="272"/>
      <c r="AG236" s="272"/>
      <c r="AH236" s="272"/>
      <c r="AI236" s="353"/>
      <c r="AJ236" s="272"/>
      <c r="AK236" s="272"/>
      <c r="AL236" s="272"/>
      <c r="AM236" s="272"/>
      <c r="AN236" s="272"/>
      <c r="AO236" s="272"/>
      <c r="AP236" s="353"/>
      <c r="AQ236" s="272"/>
      <c r="AR236" s="272"/>
      <c r="AS236" s="272"/>
      <c r="AT236" s="272"/>
      <c r="AU236" s="272"/>
      <c r="AV236" s="353"/>
      <c r="AW236" s="272"/>
      <c r="AX236" s="272"/>
      <c r="AY236" s="272"/>
      <c r="AZ236" s="272"/>
      <c r="BA236" s="647"/>
      <c r="BB236" s="272"/>
      <c r="BC236" s="272"/>
      <c r="BD236" s="272"/>
      <c r="BE236" s="272"/>
      <c r="BF236" s="353"/>
      <c r="BG236" s="272"/>
      <c r="BH236" s="272"/>
      <c r="BI236" s="272"/>
      <c r="BJ236" s="272"/>
      <c r="BK236" s="353"/>
      <c r="BL236" s="272"/>
      <c r="BM236" s="272"/>
      <c r="BN236" s="272"/>
      <c r="BO236" s="272"/>
      <c r="BP236" s="353"/>
      <c r="BQ236" s="272"/>
      <c r="BR236" s="272"/>
      <c r="BS236" s="272"/>
      <c r="BT236" s="272"/>
      <c r="BU236" s="353"/>
      <c r="BV236" s="272"/>
      <c r="BW236" s="272"/>
      <c r="BX236" s="272"/>
      <c r="BY236" s="272"/>
      <c r="BZ236" s="353"/>
      <c r="CA236" s="272"/>
      <c r="CB236" s="272"/>
      <c r="CC236" s="272"/>
      <c r="CD236" s="353"/>
      <c r="CE236" s="272"/>
      <c r="CF236" s="272"/>
      <c r="CG236" s="272"/>
      <c r="CH236" s="272"/>
      <c r="CI236" s="272"/>
      <c r="CJ236" s="353"/>
      <c r="CK236" s="385"/>
      <c r="CL236" s="353"/>
      <c r="CM236" s="353"/>
      <c r="CN236" s="353"/>
      <c r="CO236" s="351" t="s">
        <v>161</v>
      </c>
      <c r="CP236" s="351" t="s">
        <v>162</v>
      </c>
      <c r="CQ236" s="351" t="s">
        <v>161</v>
      </c>
      <c r="CR236" s="351" t="s">
        <v>162</v>
      </c>
      <c r="CS236" s="353"/>
      <c r="CT236" s="353"/>
    </row>
    <row r="237" spans="1:101" ht="15.75" thickBot="1" x14ac:dyDescent="0.3">
      <c r="A237" s="64" t="s">
        <v>1228</v>
      </c>
      <c r="B237" s="63">
        <v>1</v>
      </c>
      <c r="C237" s="63"/>
      <c r="D237" s="63" t="s">
        <v>45</v>
      </c>
      <c r="E237" s="63" t="s">
        <v>45</v>
      </c>
      <c r="F237" s="63" t="s">
        <v>65</v>
      </c>
      <c r="G237" s="63" t="s">
        <v>68</v>
      </c>
      <c r="H237" s="63" t="s">
        <v>67</v>
      </c>
      <c r="I237" s="63" t="s">
        <v>62</v>
      </c>
      <c r="J237" s="63" t="s">
        <v>59</v>
      </c>
      <c r="K237" s="63" t="s">
        <v>36</v>
      </c>
      <c r="L237" s="63" t="s">
        <v>33</v>
      </c>
      <c r="M237" s="63" t="s">
        <v>45</v>
      </c>
      <c r="N237" s="63"/>
      <c r="O237" s="350"/>
      <c r="P237" s="63"/>
      <c r="Q237" s="63"/>
      <c r="R237" s="63"/>
      <c r="S237" s="63"/>
      <c r="T237" s="350"/>
      <c r="U237" s="63"/>
      <c r="V237" s="63"/>
      <c r="W237" s="63"/>
      <c r="X237" s="63"/>
      <c r="Y237" s="640"/>
      <c r="Z237" s="350"/>
      <c r="AA237" s="63"/>
      <c r="AB237" s="63"/>
      <c r="AC237" s="63"/>
      <c r="AD237" s="350"/>
      <c r="AE237" s="136"/>
      <c r="AF237" s="63"/>
      <c r="AG237" s="63"/>
      <c r="AH237" s="63"/>
      <c r="AI237" s="350"/>
      <c r="AJ237" s="63"/>
      <c r="AK237" s="63"/>
      <c r="AL237" s="63"/>
      <c r="AM237" s="63"/>
      <c r="AN237" s="63"/>
      <c r="AO237" s="63"/>
      <c r="AP237" s="350"/>
      <c r="AQ237" s="63"/>
      <c r="AR237" s="63"/>
      <c r="AS237" s="63"/>
      <c r="AT237" s="63"/>
      <c r="AU237" s="63"/>
      <c r="AV237" s="350"/>
      <c r="AW237" s="63"/>
      <c r="AX237" s="63"/>
      <c r="AY237" s="63"/>
      <c r="AZ237" s="63"/>
      <c r="BA237" s="649"/>
      <c r="BB237" s="63"/>
      <c r="BC237" s="63"/>
      <c r="BD237" s="63" t="s">
        <v>45</v>
      </c>
      <c r="BE237" s="63" t="s">
        <v>59</v>
      </c>
      <c r="BF237" s="350"/>
      <c r="BG237" s="63"/>
      <c r="BH237" s="63"/>
      <c r="BI237" s="63"/>
      <c r="BJ237" s="63"/>
      <c r="BK237" s="350"/>
      <c r="BL237" s="63"/>
      <c r="BM237" s="63"/>
      <c r="BN237" s="63"/>
      <c r="BO237" s="63"/>
      <c r="BP237" s="350"/>
      <c r="BQ237" s="63"/>
      <c r="BR237" s="63"/>
      <c r="BS237" s="63"/>
      <c r="BT237" s="63"/>
      <c r="BU237" s="350"/>
      <c r="BV237" s="63"/>
      <c r="BW237" s="63"/>
      <c r="BX237" s="63"/>
      <c r="BY237" s="63"/>
      <c r="BZ237" s="350"/>
      <c r="CA237" s="63"/>
      <c r="CB237" s="63"/>
      <c r="CC237" s="63"/>
      <c r="CD237" s="350"/>
      <c r="CE237" s="63"/>
      <c r="CF237" s="63"/>
      <c r="CG237" s="63"/>
      <c r="CH237" s="63"/>
      <c r="CI237" s="63" t="s">
        <v>130</v>
      </c>
      <c r="CJ237" s="63">
        <v>1</v>
      </c>
      <c r="CK237" s="382">
        <v>1</v>
      </c>
      <c r="CL237" s="63">
        <v>6</v>
      </c>
      <c r="CM237" s="63">
        <v>2</v>
      </c>
      <c r="CN237" s="63">
        <v>3</v>
      </c>
      <c r="CO237" s="63">
        <v>9</v>
      </c>
      <c r="CP237" s="63"/>
      <c r="CQ237" s="63">
        <v>1</v>
      </c>
      <c r="CR237" s="63"/>
      <c r="CS237" s="63" t="s">
        <v>34</v>
      </c>
      <c r="CT237" s="63">
        <v>22</v>
      </c>
      <c r="CV237">
        <v>0</v>
      </c>
      <c r="CW237">
        <f>COUNTIF($CK$237:$CK$264,"=0")</f>
        <v>20</v>
      </c>
    </row>
    <row r="238" spans="1:101" ht="15.75" thickBot="1" x14ac:dyDescent="0.3">
      <c r="A238" s="64" t="s">
        <v>1229</v>
      </c>
      <c r="B238" s="63">
        <v>2</v>
      </c>
      <c r="C238" s="63"/>
      <c r="D238" s="63" t="s">
        <v>49</v>
      </c>
      <c r="E238" s="63" t="s">
        <v>60</v>
      </c>
      <c r="F238" s="63" t="s">
        <v>59</v>
      </c>
      <c r="G238" s="63" t="s">
        <v>38</v>
      </c>
      <c r="H238" s="63" t="s">
        <v>65</v>
      </c>
      <c r="I238" s="63" t="s">
        <v>62</v>
      </c>
      <c r="J238" s="63" t="s">
        <v>59</v>
      </c>
      <c r="K238" s="63" t="s">
        <v>61</v>
      </c>
      <c r="L238" s="63" t="s">
        <v>60</v>
      </c>
      <c r="M238" s="63" t="s">
        <v>45</v>
      </c>
      <c r="N238" s="63"/>
      <c r="O238" s="350"/>
      <c r="P238" s="63"/>
      <c r="Q238" s="63"/>
      <c r="R238" s="63"/>
      <c r="S238" s="63"/>
      <c r="T238" s="350"/>
      <c r="U238" s="63"/>
      <c r="V238" s="63"/>
      <c r="W238" s="63"/>
      <c r="X238" s="63"/>
      <c r="Y238" s="640"/>
      <c r="Z238" s="350"/>
      <c r="AA238" s="63"/>
      <c r="AB238" s="63"/>
      <c r="AC238" s="63"/>
      <c r="AD238" s="350"/>
      <c r="AE238" s="136"/>
      <c r="AF238" s="63"/>
      <c r="AG238" s="63"/>
      <c r="AH238" s="63"/>
      <c r="AI238" s="350"/>
      <c r="AJ238" s="63"/>
      <c r="AK238" s="63"/>
      <c r="AL238" s="63"/>
      <c r="AM238" s="63"/>
      <c r="AN238" s="63"/>
      <c r="AO238" s="63"/>
      <c r="AP238" s="350"/>
      <c r="AQ238" s="63"/>
      <c r="AR238" s="63"/>
      <c r="AS238" s="63"/>
      <c r="AT238" s="63"/>
      <c r="AU238" s="63"/>
      <c r="AV238" s="350"/>
      <c r="AW238" s="63"/>
      <c r="AX238" s="63"/>
      <c r="AY238" s="63"/>
      <c r="AZ238" s="63"/>
      <c r="BA238" s="649"/>
      <c r="BB238" s="63"/>
      <c r="BC238" s="63"/>
      <c r="BD238" s="63" t="s">
        <v>45</v>
      </c>
      <c r="BE238" s="63" t="s">
        <v>59</v>
      </c>
      <c r="BF238" s="350"/>
      <c r="BG238" s="63"/>
      <c r="BH238" s="63"/>
      <c r="BI238" s="63"/>
      <c r="BJ238" s="63"/>
      <c r="BK238" s="350"/>
      <c r="BL238" s="63"/>
      <c r="BM238" s="63"/>
      <c r="BN238" s="63"/>
      <c r="BO238" s="63"/>
      <c r="BP238" s="350"/>
      <c r="BQ238" s="63"/>
      <c r="BR238" s="63"/>
      <c r="BS238" s="63"/>
      <c r="BT238" s="63"/>
      <c r="BU238" s="350"/>
      <c r="BV238" s="63"/>
      <c r="BW238" s="63"/>
      <c r="BX238" s="63"/>
      <c r="BY238" s="63"/>
      <c r="BZ238" s="350"/>
      <c r="CA238" s="63"/>
      <c r="CB238" s="63"/>
      <c r="CC238" s="63"/>
      <c r="CD238" s="350"/>
      <c r="CE238" s="63"/>
      <c r="CF238" s="63"/>
      <c r="CG238" s="63"/>
      <c r="CH238" s="63"/>
      <c r="CI238" s="63" t="s">
        <v>130</v>
      </c>
      <c r="CJ238" s="63">
        <v>2</v>
      </c>
      <c r="CK238" s="382">
        <v>0</v>
      </c>
      <c r="CL238" s="63">
        <v>7</v>
      </c>
      <c r="CM238" s="63">
        <v>2</v>
      </c>
      <c r="CN238" s="63">
        <v>3</v>
      </c>
      <c r="CO238" s="63"/>
      <c r="CP238" s="63"/>
      <c r="CQ238" s="63">
        <v>7</v>
      </c>
      <c r="CR238" s="63"/>
      <c r="CS238" s="63" t="s">
        <v>45</v>
      </c>
      <c r="CT238" s="63">
        <v>14</v>
      </c>
      <c r="CV238">
        <v>1</v>
      </c>
      <c r="CW238">
        <f>COUNTIF($CK$237:$CK$264,"=1")</f>
        <v>4</v>
      </c>
    </row>
    <row r="239" spans="1:101" ht="15.75" thickBot="1" x14ac:dyDescent="0.3">
      <c r="A239" s="64" t="s">
        <v>1230</v>
      </c>
      <c r="B239" s="63">
        <v>3</v>
      </c>
      <c r="C239" s="63"/>
      <c r="D239" s="63" t="s">
        <v>65</v>
      </c>
      <c r="E239" s="63" t="s">
        <v>61</v>
      </c>
      <c r="F239" s="63" t="s">
        <v>36</v>
      </c>
      <c r="G239" s="63" t="s">
        <v>39</v>
      </c>
      <c r="H239" s="63" t="s">
        <v>46</v>
      </c>
      <c r="I239" s="63" t="s">
        <v>48</v>
      </c>
      <c r="J239" s="63" t="s">
        <v>63</v>
      </c>
      <c r="K239" s="63" t="s">
        <v>49</v>
      </c>
      <c r="L239" s="63" t="s">
        <v>49</v>
      </c>
      <c r="M239" s="63" t="s">
        <v>33</v>
      </c>
      <c r="N239" s="63"/>
      <c r="O239" s="350"/>
      <c r="P239" s="63"/>
      <c r="Q239" s="63"/>
      <c r="R239" s="63"/>
      <c r="S239" s="63"/>
      <c r="T239" s="350"/>
      <c r="U239" s="63"/>
      <c r="V239" s="63"/>
      <c r="W239" s="63"/>
      <c r="X239" s="63"/>
      <c r="Y239" s="640"/>
      <c r="Z239" s="350"/>
      <c r="AA239" s="63"/>
      <c r="AB239" s="63"/>
      <c r="AC239" s="63"/>
      <c r="AD239" s="350"/>
      <c r="AE239" s="136"/>
      <c r="AF239" s="63"/>
      <c r="AG239" s="63"/>
      <c r="AH239" s="63"/>
      <c r="AI239" s="350"/>
      <c r="AJ239" s="63"/>
      <c r="AK239" s="63"/>
      <c r="AL239" s="63"/>
      <c r="AM239" s="63"/>
      <c r="AN239" s="63"/>
      <c r="AO239" s="63"/>
      <c r="AP239" s="350"/>
      <c r="AQ239" s="63"/>
      <c r="AR239" s="63"/>
      <c r="AS239" s="63"/>
      <c r="AT239" s="63"/>
      <c r="AU239" s="63"/>
      <c r="AV239" s="350"/>
      <c r="AW239" s="63"/>
      <c r="AX239" s="63"/>
      <c r="AY239" s="63"/>
      <c r="AZ239" s="63"/>
      <c r="BA239" s="649"/>
      <c r="BB239" s="63"/>
      <c r="BC239" s="63"/>
      <c r="BD239" s="63" t="s">
        <v>35</v>
      </c>
      <c r="BE239" s="63" t="s">
        <v>58</v>
      </c>
      <c r="BF239" s="350"/>
      <c r="BG239" s="63"/>
      <c r="BH239" s="63"/>
      <c r="BI239" s="63"/>
      <c r="BJ239" s="63"/>
      <c r="BK239" s="350"/>
      <c r="BL239" s="63"/>
      <c r="BM239" s="63"/>
      <c r="BN239" s="63"/>
      <c r="BO239" s="63"/>
      <c r="BP239" s="350"/>
      <c r="BQ239" s="63"/>
      <c r="BR239" s="63"/>
      <c r="BS239" s="63"/>
      <c r="BT239" s="63"/>
      <c r="BU239" s="350"/>
      <c r="BV239" s="63"/>
      <c r="BW239" s="63"/>
      <c r="BX239" s="63"/>
      <c r="BY239" s="63"/>
      <c r="BZ239" s="350"/>
      <c r="CA239" s="63"/>
      <c r="CB239" s="63"/>
      <c r="CC239" s="63"/>
      <c r="CD239" s="350"/>
      <c r="CE239" s="63"/>
      <c r="CF239" s="63"/>
      <c r="CG239" s="63"/>
      <c r="CH239" s="63"/>
      <c r="CI239" s="63" t="s">
        <v>128</v>
      </c>
      <c r="CJ239" s="63">
        <v>3</v>
      </c>
      <c r="CK239" s="382">
        <v>0</v>
      </c>
      <c r="CL239" s="63">
        <v>7</v>
      </c>
      <c r="CM239" s="63">
        <v>4</v>
      </c>
      <c r="CN239" s="63">
        <v>1</v>
      </c>
      <c r="CO239" s="63">
        <v>2</v>
      </c>
      <c r="CP239" s="63"/>
      <c r="CQ239" s="63">
        <v>3</v>
      </c>
      <c r="CR239" s="63"/>
      <c r="CS239" s="63" t="s">
        <v>45</v>
      </c>
      <c r="CT239" s="63">
        <v>15</v>
      </c>
      <c r="CV239">
        <v>2</v>
      </c>
      <c r="CW239">
        <f>COUNTIF($CK$237:$CK$264,"=2")</f>
        <v>2</v>
      </c>
    </row>
    <row r="240" spans="1:101" ht="15.75" thickBot="1" x14ac:dyDescent="0.3">
      <c r="A240" s="64" t="s">
        <v>1231</v>
      </c>
      <c r="B240" s="63">
        <v>4</v>
      </c>
      <c r="C240" s="63"/>
      <c r="D240" s="63" t="s">
        <v>32</v>
      </c>
      <c r="E240" s="63" t="s">
        <v>35</v>
      </c>
      <c r="F240" s="63" t="s">
        <v>30</v>
      </c>
      <c r="G240" s="63" t="s">
        <v>69</v>
      </c>
      <c r="H240" s="63" t="s">
        <v>46</v>
      </c>
      <c r="I240" s="63" t="s">
        <v>40</v>
      </c>
      <c r="J240" s="63" t="s">
        <v>32</v>
      </c>
      <c r="K240" s="63" t="s">
        <v>73</v>
      </c>
      <c r="L240" s="63" t="s">
        <v>33</v>
      </c>
      <c r="M240" s="63" t="s">
        <v>45</v>
      </c>
      <c r="N240" s="63"/>
      <c r="O240" s="350"/>
      <c r="P240" s="63"/>
      <c r="Q240" s="63"/>
      <c r="R240" s="63"/>
      <c r="S240" s="63"/>
      <c r="T240" s="350"/>
      <c r="U240" s="63"/>
      <c r="V240" s="63"/>
      <c r="W240" s="63"/>
      <c r="X240" s="63"/>
      <c r="Y240" s="640"/>
      <c r="Z240" s="350"/>
      <c r="AA240" s="63"/>
      <c r="AB240" s="63"/>
      <c r="AC240" s="63"/>
      <c r="AD240" s="350"/>
      <c r="AE240" s="136"/>
      <c r="AF240" s="63"/>
      <c r="AG240" s="63"/>
      <c r="AH240" s="63"/>
      <c r="AI240" s="350"/>
      <c r="AJ240" s="63"/>
      <c r="AK240" s="63"/>
      <c r="AL240" s="63"/>
      <c r="AM240" s="63"/>
      <c r="AN240" s="63"/>
      <c r="AO240" s="63"/>
      <c r="AP240" s="350"/>
      <c r="AQ240" s="63"/>
      <c r="AR240" s="63"/>
      <c r="AS240" s="63"/>
      <c r="AT240" s="63"/>
      <c r="AU240" s="63"/>
      <c r="AV240" s="350"/>
      <c r="AW240" s="63"/>
      <c r="AX240" s="63"/>
      <c r="AY240" s="63"/>
      <c r="AZ240" s="63"/>
      <c r="BA240" s="649"/>
      <c r="BB240" s="63"/>
      <c r="BC240" s="63"/>
      <c r="BD240" s="63" t="s">
        <v>35</v>
      </c>
      <c r="BE240" s="63" t="s">
        <v>67</v>
      </c>
      <c r="BF240" s="350"/>
      <c r="BG240" s="63"/>
      <c r="BH240" s="63"/>
      <c r="BI240" s="63"/>
      <c r="BJ240" s="63"/>
      <c r="BK240" s="350"/>
      <c r="BL240" s="63"/>
      <c r="BM240" s="63"/>
      <c r="BN240" s="63"/>
      <c r="BO240" s="63"/>
      <c r="BP240" s="350"/>
      <c r="BQ240" s="63"/>
      <c r="BR240" s="63"/>
      <c r="BS240" s="63"/>
      <c r="BT240" s="63"/>
      <c r="BU240" s="350"/>
      <c r="BV240" s="63"/>
      <c r="BW240" s="63"/>
      <c r="BX240" s="63"/>
      <c r="BY240" s="63"/>
      <c r="BZ240" s="350"/>
      <c r="CA240" s="63"/>
      <c r="CB240" s="63"/>
      <c r="CC240" s="63"/>
      <c r="CD240" s="350"/>
      <c r="CE240" s="63"/>
      <c r="CF240" s="63"/>
      <c r="CG240" s="63"/>
      <c r="CH240" s="63"/>
      <c r="CI240" s="63" t="s">
        <v>129</v>
      </c>
      <c r="CJ240" s="63">
        <v>4</v>
      </c>
      <c r="CK240" s="382">
        <v>4</v>
      </c>
      <c r="CL240" s="63">
        <v>6</v>
      </c>
      <c r="CM240" s="63">
        <v>0</v>
      </c>
      <c r="CN240" s="63">
        <v>2</v>
      </c>
      <c r="CO240" s="63">
        <v>17</v>
      </c>
      <c r="CP240" s="63"/>
      <c r="CQ240" s="63">
        <v>5</v>
      </c>
      <c r="CR240" s="63"/>
      <c r="CS240" s="63" t="s">
        <v>30</v>
      </c>
      <c r="CT240" s="63">
        <v>24</v>
      </c>
      <c r="CV240">
        <v>3</v>
      </c>
      <c r="CW240">
        <f>COUNTIF($CK$237:$CK$264,"=3")</f>
        <v>1</v>
      </c>
    </row>
    <row r="241" spans="1:101" ht="15.75" thickBot="1" x14ac:dyDescent="0.3">
      <c r="A241" s="64" t="s">
        <v>1232</v>
      </c>
      <c r="B241" s="63">
        <v>5</v>
      </c>
      <c r="C241" s="63"/>
      <c r="D241" s="63" t="s">
        <v>39</v>
      </c>
      <c r="E241" s="63" t="s">
        <v>34</v>
      </c>
      <c r="F241" s="63" t="s">
        <v>38</v>
      </c>
      <c r="G241" s="63" t="s">
        <v>33</v>
      </c>
      <c r="H241" s="63" t="s">
        <v>59</v>
      </c>
      <c r="I241" s="63" t="s">
        <v>48</v>
      </c>
      <c r="J241" s="63" t="s">
        <v>62</v>
      </c>
      <c r="K241" s="63" t="s">
        <v>30</v>
      </c>
      <c r="L241" s="63" t="s">
        <v>28</v>
      </c>
      <c r="M241" s="63" t="s">
        <v>35</v>
      </c>
      <c r="N241" s="63"/>
      <c r="O241" s="350"/>
      <c r="P241" s="63"/>
      <c r="Q241" s="63"/>
      <c r="R241" s="63"/>
      <c r="S241" s="63"/>
      <c r="T241" s="350"/>
      <c r="U241" s="63"/>
      <c r="V241" s="63"/>
      <c r="W241" s="63"/>
      <c r="X241" s="63"/>
      <c r="Y241" s="640"/>
      <c r="Z241" s="350"/>
      <c r="AA241" s="63"/>
      <c r="AB241" s="63"/>
      <c r="AC241" s="63"/>
      <c r="AD241" s="350"/>
      <c r="AE241" s="136"/>
      <c r="AF241" s="63"/>
      <c r="AG241" s="63"/>
      <c r="AH241" s="63"/>
      <c r="AI241" s="350"/>
      <c r="AJ241" s="63"/>
      <c r="AK241" s="63"/>
      <c r="AL241" s="63"/>
      <c r="AM241" s="63"/>
      <c r="AN241" s="63"/>
      <c r="AO241" s="63"/>
      <c r="AP241" s="350"/>
      <c r="AQ241" s="63"/>
      <c r="AR241" s="63"/>
      <c r="AS241" s="63"/>
      <c r="AT241" s="63"/>
      <c r="AU241" s="63"/>
      <c r="AV241" s="350"/>
      <c r="AW241" s="63"/>
      <c r="AX241" s="63"/>
      <c r="AY241" s="63"/>
      <c r="AZ241" s="63"/>
      <c r="BA241" s="649"/>
      <c r="BB241" s="63"/>
      <c r="BC241" s="63"/>
      <c r="BD241" s="63" t="s">
        <v>36</v>
      </c>
      <c r="BE241" s="63" t="s">
        <v>62</v>
      </c>
      <c r="BF241" s="350"/>
      <c r="BG241" s="63"/>
      <c r="BH241" s="63"/>
      <c r="BI241" s="63"/>
      <c r="BJ241" s="63"/>
      <c r="BK241" s="350"/>
      <c r="BL241" s="63"/>
      <c r="BM241" s="63"/>
      <c r="BN241" s="63"/>
      <c r="BO241" s="63"/>
      <c r="BP241" s="350"/>
      <c r="BQ241" s="63"/>
      <c r="BR241" s="63"/>
      <c r="BS241" s="63"/>
      <c r="BT241" s="63"/>
      <c r="BU241" s="350"/>
      <c r="BV241" s="63"/>
      <c r="BW241" s="63"/>
      <c r="BX241" s="63"/>
      <c r="BY241" s="63"/>
      <c r="BZ241" s="350"/>
      <c r="CA241" s="63"/>
      <c r="CB241" s="63"/>
      <c r="CC241" s="63"/>
      <c r="CD241" s="350"/>
      <c r="CE241" s="63"/>
      <c r="CF241" s="63"/>
      <c r="CG241" s="63"/>
      <c r="CH241" s="63"/>
      <c r="CI241" s="63" t="s">
        <v>128</v>
      </c>
      <c r="CJ241" s="63">
        <v>5</v>
      </c>
      <c r="CK241" s="382">
        <v>3</v>
      </c>
      <c r="CL241" s="63">
        <v>5</v>
      </c>
      <c r="CM241" s="63">
        <v>3</v>
      </c>
      <c r="CN241" s="63">
        <v>1</v>
      </c>
      <c r="CO241" s="63">
        <v>10</v>
      </c>
      <c r="CP241" s="63"/>
      <c r="CQ241" s="63">
        <v>4</v>
      </c>
      <c r="CR241" s="63"/>
      <c r="CS241" s="63" t="s">
        <v>40</v>
      </c>
      <c r="CT241" s="63">
        <v>23</v>
      </c>
      <c r="CV241">
        <v>4</v>
      </c>
      <c r="CW241">
        <f>COUNTIF($CK$237:$CK$264,"=4")</f>
        <v>1</v>
      </c>
    </row>
    <row r="242" spans="1:101" ht="15.75" thickBot="1" x14ac:dyDescent="0.3">
      <c r="A242" s="64" t="s">
        <v>1233</v>
      </c>
      <c r="B242" s="63">
        <v>6</v>
      </c>
      <c r="C242" s="63"/>
      <c r="D242" s="63" t="s">
        <v>67</v>
      </c>
      <c r="E242" s="63" t="s">
        <v>58</v>
      </c>
      <c r="F242" s="63" t="s">
        <v>33</v>
      </c>
      <c r="G242" s="63" t="s">
        <v>33</v>
      </c>
      <c r="H242" s="63" t="s">
        <v>47</v>
      </c>
      <c r="I242" s="63" t="s">
        <v>67</v>
      </c>
      <c r="J242" s="63" t="s">
        <v>38</v>
      </c>
      <c r="K242" s="63" t="s">
        <v>36</v>
      </c>
      <c r="L242" s="63" t="s">
        <v>62</v>
      </c>
      <c r="M242" s="63" t="s">
        <v>39</v>
      </c>
      <c r="N242" s="63"/>
      <c r="O242" s="350"/>
      <c r="P242" s="63"/>
      <c r="Q242" s="63"/>
      <c r="R242" s="63"/>
      <c r="S242" s="63"/>
      <c r="T242" s="350"/>
      <c r="U242" s="63"/>
      <c r="V242" s="63"/>
      <c r="W242" s="63"/>
      <c r="X242" s="63"/>
      <c r="Y242" s="640"/>
      <c r="Z242" s="350"/>
      <c r="AA242" s="63"/>
      <c r="AB242" s="63"/>
      <c r="AC242" s="63"/>
      <c r="AD242" s="350"/>
      <c r="AE242" s="136"/>
      <c r="AF242" s="63"/>
      <c r="AG242" s="63"/>
      <c r="AH242" s="63"/>
      <c r="AI242" s="350"/>
      <c r="AJ242" s="63"/>
      <c r="AK242" s="63"/>
      <c r="AL242" s="63"/>
      <c r="AM242" s="63"/>
      <c r="AN242" s="63"/>
      <c r="AO242" s="63"/>
      <c r="AP242" s="350"/>
      <c r="AQ242" s="63"/>
      <c r="AR242" s="63"/>
      <c r="AS242" s="63"/>
      <c r="AT242" s="63"/>
      <c r="AU242" s="63"/>
      <c r="AV242" s="350"/>
      <c r="AW242" s="63"/>
      <c r="AX242" s="63"/>
      <c r="AY242" s="63"/>
      <c r="AZ242" s="63"/>
      <c r="BA242" s="649"/>
      <c r="BB242" s="63"/>
      <c r="BC242" s="63"/>
      <c r="BD242" s="63" t="s">
        <v>49</v>
      </c>
      <c r="BE242" s="63" t="s">
        <v>58</v>
      </c>
      <c r="BF242" s="350"/>
      <c r="BG242" s="63"/>
      <c r="BH242" s="63"/>
      <c r="BI242" s="63"/>
      <c r="BJ242" s="63"/>
      <c r="BK242" s="350"/>
      <c r="BL242" s="63"/>
      <c r="BM242" s="63"/>
      <c r="BN242" s="63"/>
      <c r="BO242" s="63"/>
      <c r="BP242" s="350"/>
      <c r="BQ242" s="63"/>
      <c r="BR242" s="63"/>
      <c r="BS242" s="63"/>
      <c r="BT242" s="63"/>
      <c r="BU242" s="350"/>
      <c r="BV242" s="63"/>
      <c r="BW242" s="63"/>
      <c r="BX242" s="63"/>
      <c r="BY242" s="63"/>
      <c r="BZ242" s="350"/>
      <c r="CA242" s="63"/>
      <c r="CB242" s="63"/>
      <c r="CC242" s="63"/>
      <c r="CD242" s="350"/>
      <c r="CE242" s="63"/>
      <c r="CF242" s="63"/>
      <c r="CG242" s="63"/>
      <c r="CH242" s="63"/>
      <c r="CI242" s="63" t="s">
        <v>128</v>
      </c>
      <c r="CJ242" s="63">
        <v>6</v>
      </c>
      <c r="CK242" s="382">
        <v>0</v>
      </c>
      <c r="CL242" s="63">
        <v>6</v>
      </c>
      <c r="CM242" s="63">
        <v>3</v>
      </c>
      <c r="CN242" s="63">
        <v>3</v>
      </c>
      <c r="CO242" s="63"/>
      <c r="CP242" s="63"/>
      <c r="CQ242" s="63"/>
      <c r="CR242" s="63"/>
      <c r="CS242" s="63" t="s">
        <v>35</v>
      </c>
      <c r="CT242" s="63">
        <v>5</v>
      </c>
      <c r="CV242">
        <v>5</v>
      </c>
      <c r="CW242">
        <f>COUNTIF($CK$237:$CK$264,"=5")</f>
        <v>0</v>
      </c>
    </row>
    <row r="243" spans="1:101" ht="15.75" thickBot="1" x14ac:dyDescent="0.3">
      <c r="A243" s="64" t="s">
        <v>1234</v>
      </c>
      <c r="B243" s="63">
        <v>7</v>
      </c>
      <c r="C243" s="63"/>
      <c r="D243" s="63" t="s">
        <v>33</v>
      </c>
      <c r="E243" s="63" t="s">
        <v>35</v>
      </c>
      <c r="F243" s="63" t="s">
        <v>65</v>
      </c>
      <c r="G243" s="63" t="s">
        <v>39</v>
      </c>
      <c r="H243" s="63" t="s">
        <v>64</v>
      </c>
      <c r="I243" s="63" t="s">
        <v>62</v>
      </c>
      <c r="J243" s="63" t="s">
        <v>48</v>
      </c>
      <c r="K243" s="63" t="s">
        <v>35</v>
      </c>
      <c r="L243" s="63" t="s">
        <v>49</v>
      </c>
      <c r="M243" s="63" t="s">
        <v>45</v>
      </c>
      <c r="N243" s="63"/>
      <c r="O243" s="350"/>
      <c r="P243" s="63"/>
      <c r="Q243" s="63"/>
      <c r="R243" s="63"/>
      <c r="S243" s="63"/>
      <c r="T243" s="350"/>
      <c r="U243" s="63"/>
      <c r="V243" s="63"/>
      <c r="W243" s="63"/>
      <c r="X243" s="63"/>
      <c r="Y243" s="640"/>
      <c r="Z243" s="350"/>
      <c r="AA243" s="63"/>
      <c r="AB243" s="63"/>
      <c r="AC243" s="63"/>
      <c r="AD243" s="350"/>
      <c r="AE243" s="136"/>
      <c r="AF243" s="63"/>
      <c r="AG243" s="63"/>
      <c r="AH243" s="63"/>
      <c r="AI243" s="350"/>
      <c r="AJ243" s="63"/>
      <c r="AK243" s="63"/>
      <c r="AL243" s="63"/>
      <c r="AM243" s="63"/>
      <c r="AN243" s="63"/>
      <c r="AO243" s="63"/>
      <c r="AP243" s="350"/>
      <c r="AQ243" s="63"/>
      <c r="AR243" s="63"/>
      <c r="AS243" s="63"/>
      <c r="AT243" s="63"/>
      <c r="AU243" s="63"/>
      <c r="AV243" s="350"/>
      <c r="AW243" s="63"/>
      <c r="AX243" s="63"/>
      <c r="AY243" s="63"/>
      <c r="AZ243" s="63"/>
      <c r="BA243" s="649"/>
      <c r="BB243" s="63"/>
      <c r="BC243" s="63"/>
      <c r="BD243" s="63" t="s">
        <v>60</v>
      </c>
      <c r="BE243" s="63" t="s">
        <v>58</v>
      </c>
      <c r="BF243" s="350"/>
      <c r="BG243" s="63"/>
      <c r="BH243" s="63"/>
      <c r="BI243" s="63"/>
      <c r="BJ243" s="63"/>
      <c r="BK243" s="350"/>
      <c r="BL243" s="63"/>
      <c r="BM243" s="63"/>
      <c r="BN243" s="63"/>
      <c r="BO243" s="63"/>
      <c r="BP243" s="350"/>
      <c r="BQ243" s="63"/>
      <c r="BR243" s="63"/>
      <c r="BS243" s="63"/>
      <c r="BT243" s="63"/>
      <c r="BU243" s="350"/>
      <c r="BV243" s="63"/>
      <c r="BW243" s="63"/>
      <c r="BX243" s="63"/>
      <c r="BY243" s="63"/>
      <c r="BZ243" s="350"/>
      <c r="CA243" s="63"/>
      <c r="CB243" s="63"/>
      <c r="CC243" s="63"/>
      <c r="CD243" s="350"/>
      <c r="CE243" s="63"/>
      <c r="CF243" s="63"/>
      <c r="CG243" s="63"/>
      <c r="CH243" s="63"/>
      <c r="CI243" s="63" t="s">
        <v>128</v>
      </c>
      <c r="CJ243" s="63">
        <v>7</v>
      </c>
      <c r="CK243" s="382">
        <v>0</v>
      </c>
      <c r="CL243" s="63">
        <v>7</v>
      </c>
      <c r="CM243" s="63">
        <v>4</v>
      </c>
      <c r="CN243" s="63">
        <v>1</v>
      </c>
      <c r="CO243" s="63">
        <v>1</v>
      </c>
      <c r="CP243" s="63"/>
      <c r="CQ243" s="63"/>
      <c r="CR243" s="63"/>
      <c r="CS243" s="63" t="s">
        <v>45</v>
      </c>
      <c r="CT243" s="63">
        <v>14</v>
      </c>
      <c r="CV243">
        <v>6</v>
      </c>
      <c r="CW243">
        <f>COUNTIF($CK$237:$CK$264,"=6")</f>
        <v>0</v>
      </c>
    </row>
    <row r="244" spans="1:101" ht="15.75" thickBot="1" x14ac:dyDescent="0.3">
      <c r="A244" s="64" t="s">
        <v>1235</v>
      </c>
      <c r="B244" s="63">
        <v>8</v>
      </c>
      <c r="C244" s="63"/>
      <c r="D244" s="63" t="s">
        <v>65</v>
      </c>
      <c r="E244" s="63" t="s">
        <v>58</v>
      </c>
      <c r="F244" s="63" t="s">
        <v>32</v>
      </c>
      <c r="G244" s="63" t="s">
        <v>35</v>
      </c>
      <c r="H244" s="63" t="s">
        <v>67</v>
      </c>
      <c r="I244" s="63" t="s">
        <v>58</v>
      </c>
      <c r="J244" s="63" t="s">
        <v>39</v>
      </c>
      <c r="K244" s="63" t="s">
        <v>35</v>
      </c>
      <c r="L244" s="63" t="s">
        <v>33</v>
      </c>
      <c r="M244" s="63" t="s">
        <v>38</v>
      </c>
      <c r="N244" s="63"/>
      <c r="O244" s="350"/>
      <c r="P244" s="63"/>
      <c r="Q244" s="63"/>
      <c r="R244" s="63"/>
      <c r="S244" s="63"/>
      <c r="T244" s="350"/>
      <c r="U244" s="63"/>
      <c r="V244" s="63"/>
      <c r="W244" s="63"/>
      <c r="X244" s="63"/>
      <c r="Y244" s="640"/>
      <c r="Z244" s="350"/>
      <c r="AA244" s="63"/>
      <c r="AB244" s="63"/>
      <c r="AC244" s="63"/>
      <c r="AD244" s="350"/>
      <c r="AE244" s="136"/>
      <c r="AF244" s="63"/>
      <c r="AG244" s="63"/>
      <c r="AH244" s="63"/>
      <c r="AI244" s="350"/>
      <c r="AJ244" s="63"/>
      <c r="AK244" s="63"/>
      <c r="AL244" s="63"/>
      <c r="AM244" s="63"/>
      <c r="AN244" s="63"/>
      <c r="AO244" s="63"/>
      <c r="AP244" s="350"/>
      <c r="AQ244" s="63"/>
      <c r="AR244" s="63"/>
      <c r="AS244" s="63"/>
      <c r="AT244" s="63"/>
      <c r="AU244" s="63"/>
      <c r="AV244" s="350"/>
      <c r="AW244" s="63"/>
      <c r="AX244" s="63"/>
      <c r="AY244" s="63"/>
      <c r="AZ244" s="63"/>
      <c r="BA244" s="649"/>
      <c r="BB244" s="63"/>
      <c r="BC244" s="63"/>
      <c r="BD244" s="63" t="s">
        <v>49</v>
      </c>
      <c r="BE244" s="63" t="s">
        <v>67</v>
      </c>
      <c r="BF244" s="350"/>
      <c r="BG244" s="63"/>
      <c r="BH244" s="63"/>
      <c r="BI244" s="63"/>
      <c r="BJ244" s="63"/>
      <c r="BK244" s="350"/>
      <c r="BL244" s="63"/>
      <c r="BM244" s="63"/>
      <c r="BN244" s="63"/>
      <c r="BO244" s="63"/>
      <c r="BP244" s="350"/>
      <c r="BQ244" s="63"/>
      <c r="BR244" s="63"/>
      <c r="BS244" s="63"/>
      <c r="BT244" s="63"/>
      <c r="BU244" s="350"/>
      <c r="BV244" s="63"/>
      <c r="BW244" s="63"/>
      <c r="BX244" s="63"/>
      <c r="BY244" s="63"/>
      <c r="BZ244" s="350"/>
      <c r="CA244" s="63"/>
      <c r="CB244" s="63"/>
      <c r="CC244" s="63"/>
      <c r="CD244" s="350"/>
      <c r="CE244" s="63"/>
      <c r="CF244" s="63"/>
      <c r="CG244" s="63"/>
      <c r="CH244" s="63"/>
      <c r="CI244" s="63" t="s">
        <v>128</v>
      </c>
      <c r="CJ244" s="63">
        <v>8</v>
      </c>
      <c r="CK244" s="382">
        <v>0</v>
      </c>
      <c r="CL244" s="63">
        <v>7</v>
      </c>
      <c r="CM244" s="63">
        <v>3</v>
      </c>
      <c r="CN244" s="63">
        <v>2</v>
      </c>
      <c r="CO244" s="63">
        <v>10</v>
      </c>
      <c r="CP244" s="63"/>
      <c r="CQ244" s="63">
        <v>6</v>
      </c>
      <c r="CR244" s="63"/>
      <c r="CS244" s="63" t="s">
        <v>36</v>
      </c>
      <c r="CT244" s="63">
        <v>11</v>
      </c>
      <c r="CV244">
        <v>7</v>
      </c>
      <c r="CW244">
        <f>COUNTIF($CK$237:$CK$264,"=7")</f>
        <v>0</v>
      </c>
    </row>
    <row r="245" spans="1:101" ht="15.75" thickBot="1" x14ac:dyDescent="0.3">
      <c r="A245" s="64" t="s">
        <v>1236</v>
      </c>
      <c r="B245" s="63">
        <v>9</v>
      </c>
      <c r="C245" s="63"/>
      <c r="D245" s="63" t="s">
        <v>63</v>
      </c>
      <c r="E245" s="63" t="s">
        <v>39</v>
      </c>
      <c r="F245" s="63" t="s">
        <v>59</v>
      </c>
      <c r="G245" s="63" t="s">
        <v>33</v>
      </c>
      <c r="H245" s="63" t="s">
        <v>64</v>
      </c>
      <c r="I245" s="63" t="s">
        <v>58</v>
      </c>
      <c r="J245" s="63" t="s">
        <v>35</v>
      </c>
      <c r="K245" s="63" t="s">
        <v>45</v>
      </c>
      <c r="L245" s="63" t="s">
        <v>49</v>
      </c>
      <c r="M245" s="63" t="s">
        <v>60</v>
      </c>
      <c r="N245" s="63"/>
      <c r="O245" s="350"/>
      <c r="P245" s="63"/>
      <c r="Q245" s="63"/>
      <c r="R245" s="63"/>
      <c r="S245" s="63"/>
      <c r="T245" s="350"/>
      <c r="U245" s="63"/>
      <c r="V245" s="63"/>
      <c r="W245" s="63"/>
      <c r="X245" s="63"/>
      <c r="Y245" s="640"/>
      <c r="Z245" s="350"/>
      <c r="AA245" s="63"/>
      <c r="AB245" s="63"/>
      <c r="AC245" s="63"/>
      <c r="AD245" s="350"/>
      <c r="AE245" s="136"/>
      <c r="AF245" s="63"/>
      <c r="AG245" s="63"/>
      <c r="AH245" s="63"/>
      <c r="AI245" s="350"/>
      <c r="AJ245" s="63"/>
      <c r="AK245" s="63"/>
      <c r="AL245" s="63"/>
      <c r="AM245" s="63"/>
      <c r="AN245" s="63"/>
      <c r="AO245" s="63"/>
      <c r="AP245" s="350"/>
      <c r="AQ245" s="63"/>
      <c r="AR245" s="63"/>
      <c r="AS245" s="63"/>
      <c r="AT245" s="63"/>
      <c r="AU245" s="63"/>
      <c r="AV245" s="350"/>
      <c r="AW245" s="63"/>
      <c r="AX245" s="63"/>
      <c r="AY245" s="63"/>
      <c r="AZ245" s="63"/>
      <c r="BA245" s="649"/>
      <c r="BB245" s="63"/>
      <c r="BC245" s="63"/>
      <c r="BD245" s="63" t="s">
        <v>61</v>
      </c>
      <c r="BE245" s="63" t="s">
        <v>67</v>
      </c>
      <c r="BF245" s="350"/>
      <c r="BG245" s="63"/>
      <c r="BH245" s="63"/>
      <c r="BI245" s="63"/>
      <c r="BJ245" s="63"/>
      <c r="BK245" s="350"/>
      <c r="BL245" s="63"/>
      <c r="BM245" s="63"/>
      <c r="BN245" s="63"/>
      <c r="BO245" s="63"/>
      <c r="BP245" s="350"/>
      <c r="BQ245" s="63"/>
      <c r="BR245" s="63"/>
      <c r="BS245" s="63"/>
      <c r="BT245" s="63"/>
      <c r="BU245" s="350"/>
      <c r="BV245" s="63"/>
      <c r="BW245" s="63"/>
      <c r="BX245" s="63"/>
      <c r="BY245" s="63"/>
      <c r="BZ245" s="350"/>
      <c r="CA245" s="63"/>
      <c r="CB245" s="63"/>
      <c r="CC245" s="63"/>
      <c r="CD245" s="350"/>
      <c r="CE245" s="63"/>
      <c r="CF245" s="63"/>
      <c r="CG245" s="63"/>
      <c r="CH245" s="63"/>
      <c r="CI245" s="63" t="s">
        <v>128</v>
      </c>
      <c r="CJ245" s="63">
        <v>9</v>
      </c>
      <c r="CK245" s="382">
        <v>0</v>
      </c>
      <c r="CL245" s="63">
        <v>7</v>
      </c>
      <c r="CM245" s="63">
        <v>2</v>
      </c>
      <c r="CN245" s="63">
        <v>3</v>
      </c>
      <c r="CO245" s="63"/>
      <c r="CP245" s="63"/>
      <c r="CQ245" s="63"/>
      <c r="CR245" s="63"/>
      <c r="CS245" s="63" t="s">
        <v>36</v>
      </c>
      <c r="CT245" s="63">
        <v>12</v>
      </c>
      <c r="CV245">
        <v>8</v>
      </c>
      <c r="CW245">
        <f>COUNTIF($CK$237:$CK$264,"=8")</f>
        <v>0</v>
      </c>
    </row>
    <row r="246" spans="1:101" ht="15.75" thickBot="1" x14ac:dyDescent="0.3">
      <c r="A246" s="64" t="s">
        <v>1237</v>
      </c>
      <c r="B246" s="63">
        <v>10</v>
      </c>
      <c r="C246" s="63"/>
      <c r="D246" s="63" t="s">
        <v>63</v>
      </c>
      <c r="E246" s="63" t="s">
        <v>35</v>
      </c>
      <c r="F246" s="63" t="s">
        <v>36</v>
      </c>
      <c r="G246" s="63" t="s">
        <v>33</v>
      </c>
      <c r="H246" s="63" t="s">
        <v>59</v>
      </c>
      <c r="I246" s="63" t="s">
        <v>63</v>
      </c>
      <c r="J246" s="63" t="s">
        <v>58</v>
      </c>
      <c r="K246" s="63" t="s">
        <v>45</v>
      </c>
      <c r="L246" s="63" t="s">
        <v>49</v>
      </c>
      <c r="M246" s="63" t="s">
        <v>61</v>
      </c>
      <c r="N246" s="63"/>
      <c r="O246" s="350"/>
      <c r="P246" s="63"/>
      <c r="Q246" s="63"/>
      <c r="R246" s="63"/>
      <c r="S246" s="63"/>
      <c r="T246" s="350"/>
      <c r="U246" s="63"/>
      <c r="V246" s="63"/>
      <c r="W246" s="63"/>
      <c r="X246" s="63"/>
      <c r="Y246" s="640"/>
      <c r="Z246" s="350"/>
      <c r="AA246" s="63"/>
      <c r="AB246" s="63"/>
      <c r="AC246" s="63"/>
      <c r="AD246" s="350"/>
      <c r="AE246" s="136"/>
      <c r="AF246" s="63"/>
      <c r="AG246" s="63"/>
      <c r="AH246" s="63"/>
      <c r="AI246" s="350"/>
      <c r="AJ246" s="63"/>
      <c r="AK246" s="63"/>
      <c r="AL246" s="63"/>
      <c r="AM246" s="63"/>
      <c r="AN246" s="63"/>
      <c r="AO246" s="63"/>
      <c r="AP246" s="350"/>
      <c r="AQ246" s="63"/>
      <c r="AR246" s="63"/>
      <c r="AS246" s="63"/>
      <c r="AT246" s="63"/>
      <c r="AU246" s="63"/>
      <c r="AV246" s="350"/>
      <c r="AW246" s="63"/>
      <c r="AX246" s="63"/>
      <c r="AY246" s="63"/>
      <c r="AZ246" s="63"/>
      <c r="BA246" s="649"/>
      <c r="BB246" s="63"/>
      <c r="BC246" s="63"/>
      <c r="BD246" s="63" t="s">
        <v>49</v>
      </c>
      <c r="BE246" s="63" t="s">
        <v>58</v>
      </c>
      <c r="BF246" s="350"/>
      <c r="BG246" s="63"/>
      <c r="BH246" s="63"/>
      <c r="BI246" s="63"/>
      <c r="BJ246" s="63"/>
      <c r="BK246" s="350"/>
      <c r="BL246" s="63"/>
      <c r="BM246" s="63"/>
      <c r="BN246" s="63"/>
      <c r="BO246" s="63"/>
      <c r="BP246" s="350"/>
      <c r="BQ246" s="63"/>
      <c r="BR246" s="63"/>
      <c r="BS246" s="63"/>
      <c r="BT246" s="63"/>
      <c r="BU246" s="350"/>
      <c r="BV246" s="63"/>
      <c r="BW246" s="63"/>
      <c r="BX246" s="63"/>
      <c r="BY246" s="63"/>
      <c r="BZ246" s="350"/>
      <c r="CA246" s="63"/>
      <c r="CB246" s="63"/>
      <c r="CC246" s="63"/>
      <c r="CD246" s="350"/>
      <c r="CE246" s="63"/>
      <c r="CF246" s="63"/>
      <c r="CG246" s="63"/>
      <c r="CH246" s="63"/>
      <c r="CI246" s="63" t="s">
        <v>128</v>
      </c>
      <c r="CJ246" s="63">
        <v>10</v>
      </c>
      <c r="CK246" s="382">
        <v>0</v>
      </c>
      <c r="CL246" s="63">
        <v>7</v>
      </c>
      <c r="CM246" s="63">
        <v>4</v>
      </c>
      <c r="CN246" s="63">
        <v>1</v>
      </c>
      <c r="CO246" s="63">
        <v>9</v>
      </c>
      <c r="CP246" s="63"/>
      <c r="CQ246" s="63">
        <v>5</v>
      </c>
      <c r="CR246" s="63"/>
      <c r="CS246" s="63" t="s">
        <v>45</v>
      </c>
      <c r="CT246" s="63">
        <v>18</v>
      </c>
      <c r="CV246">
        <v>9</v>
      </c>
      <c r="CW246">
        <f>COUNTIF($CK$237:$CK$264,"=9")</f>
        <v>0</v>
      </c>
    </row>
    <row r="247" spans="1:101" ht="15.75" thickBot="1" x14ac:dyDescent="0.3">
      <c r="A247" s="64" t="s">
        <v>1238</v>
      </c>
      <c r="B247" s="63">
        <v>11</v>
      </c>
      <c r="C247" s="63"/>
      <c r="D247" s="63" t="s">
        <v>38</v>
      </c>
      <c r="E247" s="63" t="s">
        <v>32</v>
      </c>
      <c r="F247" s="63" t="s">
        <v>35</v>
      </c>
      <c r="G247" s="63" t="s">
        <v>35</v>
      </c>
      <c r="H247" s="63" t="s">
        <v>64</v>
      </c>
      <c r="I247" s="63" t="s">
        <v>63</v>
      </c>
      <c r="J247" s="63" t="s">
        <v>39</v>
      </c>
      <c r="K247" s="63" t="s">
        <v>36</v>
      </c>
      <c r="L247" s="63" t="s">
        <v>31</v>
      </c>
      <c r="M247" s="63" t="s">
        <v>48</v>
      </c>
      <c r="N247" s="63"/>
      <c r="O247" s="350"/>
      <c r="P247" s="63"/>
      <c r="Q247" s="63"/>
      <c r="R247" s="63"/>
      <c r="S247" s="63"/>
      <c r="T247" s="350"/>
      <c r="U247" s="63"/>
      <c r="V247" s="63"/>
      <c r="W247" s="63"/>
      <c r="X247" s="63"/>
      <c r="Y247" s="640"/>
      <c r="Z247" s="350"/>
      <c r="AA247" s="63"/>
      <c r="AB247" s="63"/>
      <c r="AC247" s="63"/>
      <c r="AD247" s="350"/>
      <c r="AE247" s="136"/>
      <c r="AF247" s="63"/>
      <c r="AG247" s="63"/>
      <c r="AH247" s="63"/>
      <c r="AI247" s="350"/>
      <c r="AJ247" s="63"/>
      <c r="AK247" s="63"/>
      <c r="AL247" s="63"/>
      <c r="AM247" s="63"/>
      <c r="AN247" s="63"/>
      <c r="AO247" s="63"/>
      <c r="AP247" s="350"/>
      <c r="AQ247" s="63"/>
      <c r="AR247" s="63"/>
      <c r="AS247" s="63"/>
      <c r="AT247" s="63"/>
      <c r="AU247" s="63"/>
      <c r="AV247" s="350"/>
      <c r="AW247" s="63"/>
      <c r="AX247" s="63"/>
      <c r="AY247" s="63"/>
      <c r="AZ247" s="63"/>
      <c r="BA247" s="649"/>
      <c r="BB247" s="63"/>
      <c r="BC247" s="63"/>
      <c r="BD247" s="63" t="s">
        <v>35</v>
      </c>
      <c r="BE247" s="63" t="s">
        <v>65</v>
      </c>
      <c r="BF247" s="350"/>
      <c r="BG247" s="63"/>
      <c r="BH247" s="63"/>
      <c r="BI247" s="63"/>
      <c r="BJ247" s="63"/>
      <c r="BK247" s="350"/>
      <c r="BL247" s="63"/>
      <c r="BM247" s="63"/>
      <c r="BN247" s="63"/>
      <c r="BO247" s="63"/>
      <c r="BP247" s="350"/>
      <c r="BQ247" s="63"/>
      <c r="BR247" s="63"/>
      <c r="BS247" s="63"/>
      <c r="BT247" s="63"/>
      <c r="BU247" s="350"/>
      <c r="BV247" s="63"/>
      <c r="BW247" s="63"/>
      <c r="BX247" s="63"/>
      <c r="BY247" s="63"/>
      <c r="BZ247" s="350"/>
      <c r="CA247" s="63"/>
      <c r="CB247" s="63"/>
      <c r="CC247" s="63"/>
      <c r="CD247" s="350"/>
      <c r="CE247" s="63"/>
      <c r="CF247" s="63"/>
      <c r="CG247" s="63"/>
      <c r="CH247" s="63"/>
      <c r="CI247" s="63" t="s">
        <v>128</v>
      </c>
      <c r="CJ247" s="63">
        <v>11</v>
      </c>
      <c r="CK247" s="382">
        <v>1</v>
      </c>
      <c r="CL247" s="63">
        <v>7</v>
      </c>
      <c r="CM247" s="63">
        <v>3</v>
      </c>
      <c r="CN247" s="63">
        <v>1</v>
      </c>
      <c r="CO247" s="63"/>
      <c r="CP247" s="63"/>
      <c r="CQ247" s="63"/>
      <c r="CR247" s="63"/>
      <c r="CS247" s="63" t="s">
        <v>34</v>
      </c>
      <c r="CT247" s="63">
        <v>20</v>
      </c>
      <c r="CV247">
        <v>10</v>
      </c>
      <c r="CW247">
        <f>COUNTIF($CK$237:$CK$264,"=10")</f>
        <v>0</v>
      </c>
    </row>
    <row r="248" spans="1:101" ht="15.75" thickBot="1" x14ac:dyDescent="0.3">
      <c r="A248" s="64" t="s">
        <v>1239</v>
      </c>
      <c r="B248" s="63">
        <v>12</v>
      </c>
      <c r="C248" s="63"/>
      <c r="D248" s="63" t="s">
        <v>60</v>
      </c>
      <c r="E248" s="63" t="s">
        <v>32</v>
      </c>
      <c r="F248" s="63" t="s">
        <v>59</v>
      </c>
      <c r="G248" s="63" t="s">
        <v>39</v>
      </c>
      <c r="H248" s="63" t="s">
        <v>64</v>
      </c>
      <c r="I248" s="63" t="s">
        <v>59</v>
      </c>
      <c r="J248" s="63" t="s">
        <v>67</v>
      </c>
      <c r="K248" s="63" t="s">
        <v>60</v>
      </c>
      <c r="L248" s="63" t="s">
        <v>60</v>
      </c>
      <c r="M248" s="63" t="s">
        <v>33</v>
      </c>
      <c r="N248" s="63"/>
      <c r="O248" s="350"/>
      <c r="P248" s="63"/>
      <c r="Q248" s="63"/>
      <c r="R248" s="63"/>
      <c r="S248" s="63"/>
      <c r="T248" s="350"/>
      <c r="U248" s="63"/>
      <c r="V248" s="63"/>
      <c r="W248" s="63"/>
      <c r="X248" s="63"/>
      <c r="Y248" s="640"/>
      <c r="Z248" s="350"/>
      <c r="AA248" s="63"/>
      <c r="AB248" s="63"/>
      <c r="AC248" s="63"/>
      <c r="AD248" s="350"/>
      <c r="AE248" s="136"/>
      <c r="AF248" s="63"/>
      <c r="AG248" s="63"/>
      <c r="AH248" s="63"/>
      <c r="AI248" s="350"/>
      <c r="AJ248" s="63"/>
      <c r="AK248" s="63"/>
      <c r="AL248" s="63"/>
      <c r="AM248" s="63"/>
      <c r="AN248" s="63"/>
      <c r="AO248" s="63"/>
      <c r="AP248" s="350"/>
      <c r="AQ248" s="63"/>
      <c r="AR248" s="63"/>
      <c r="AS248" s="63"/>
      <c r="AT248" s="63"/>
      <c r="AU248" s="63"/>
      <c r="AV248" s="350"/>
      <c r="AW248" s="63"/>
      <c r="AX248" s="63"/>
      <c r="AY248" s="63"/>
      <c r="AZ248" s="63"/>
      <c r="BA248" s="649"/>
      <c r="BB248" s="63"/>
      <c r="BC248" s="63"/>
      <c r="BD248" s="63" t="s">
        <v>49</v>
      </c>
      <c r="BE248" s="63" t="s">
        <v>67</v>
      </c>
      <c r="BF248" s="350"/>
      <c r="BG248" s="63"/>
      <c r="BH248" s="63"/>
      <c r="BI248" s="63"/>
      <c r="BJ248" s="63"/>
      <c r="BK248" s="350"/>
      <c r="BL248" s="63"/>
      <c r="BM248" s="63"/>
      <c r="BN248" s="63"/>
      <c r="BO248" s="63"/>
      <c r="BP248" s="350"/>
      <c r="BQ248" s="63"/>
      <c r="BR248" s="63"/>
      <c r="BS248" s="63"/>
      <c r="BT248" s="63"/>
      <c r="BU248" s="350"/>
      <c r="BV248" s="63"/>
      <c r="BW248" s="63"/>
      <c r="BX248" s="63"/>
      <c r="BY248" s="63"/>
      <c r="BZ248" s="350"/>
      <c r="CA248" s="63"/>
      <c r="CB248" s="63"/>
      <c r="CC248" s="63"/>
      <c r="CD248" s="350"/>
      <c r="CE248" s="63"/>
      <c r="CF248" s="63"/>
      <c r="CG248" s="63"/>
      <c r="CH248" s="63"/>
      <c r="CI248" s="63" t="s">
        <v>128</v>
      </c>
      <c r="CJ248" s="63">
        <v>12</v>
      </c>
      <c r="CK248" s="382">
        <v>0</v>
      </c>
      <c r="CL248" s="63">
        <v>7</v>
      </c>
      <c r="CM248" s="63">
        <v>0</v>
      </c>
      <c r="CN248" s="63">
        <v>5</v>
      </c>
      <c r="CO248" s="63">
        <v>1</v>
      </c>
      <c r="CP248" s="63"/>
      <c r="CQ248" s="63"/>
      <c r="CR248" s="63"/>
      <c r="CS248" s="63" t="s">
        <v>35</v>
      </c>
      <c r="CT248" s="63">
        <v>8</v>
      </c>
      <c r="CV248">
        <v>11</v>
      </c>
      <c r="CW248">
        <f>COUNTIF($CK$237:$CK$264,"=11")</f>
        <v>0</v>
      </c>
    </row>
    <row r="249" spans="1:101" ht="15.75" thickBot="1" x14ac:dyDescent="0.3">
      <c r="A249" s="64" t="s">
        <v>1240</v>
      </c>
      <c r="B249" s="63">
        <v>13</v>
      </c>
      <c r="C249" s="63"/>
      <c r="D249" s="63" t="s">
        <v>33</v>
      </c>
      <c r="E249" s="63" t="s">
        <v>48</v>
      </c>
      <c r="F249" s="63" t="s">
        <v>63</v>
      </c>
      <c r="G249" s="63" t="s">
        <v>38</v>
      </c>
      <c r="H249" s="63" t="s">
        <v>58</v>
      </c>
      <c r="I249" s="63" t="s">
        <v>59</v>
      </c>
      <c r="J249" s="63" t="s">
        <v>58</v>
      </c>
      <c r="K249" s="63" t="s">
        <v>61</v>
      </c>
      <c r="L249" s="63" t="s">
        <v>33</v>
      </c>
      <c r="M249" s="63" t="s">
        <v>38</v>
      </c>
      <c r="N249" s="63"/>
      <c r="O249" s="350"/>
      <c r="P249" s="63"/>
      <c r="Q249" s="63"/>
      <c r="R249" s="63"/>
      <c r="S249" s="63"/>
      <c r="T249" s="350"/>
      <c r="U249" s="63"/>
      <c r="V249" s="63"/>
      <c r="W249" s="63"/>
      <c r="X249" s="63"/>
      <c r="Y249" s="640"/>
      <c r="Z249" s="350"/>
      <c r="AA249" s="63"/>
      <c r="AB249" s="63"/>
      <c r="AC249" s="63"/>
      <c r="AD249" s="350"/>
      <c r="AE249" s="136"/>
      <c r="AF249" s="63"/>
      <c r="AG249" s="63"/>
      <c r="AH249" s="63"/>
      <c r="AI249" s="350"/>
      <c r="AJ249" s="63"/>
      <c r="AK249" s="63"/>
      <c r="AL249" s="63"/>
      <c r="AM249" s="63"/>
      <c r="AN249" s="63"/>
      <c r="AO249" s="63"/>
      <c r="AP249" s="350"/>
      <c r="AQ249" s="63"/>
      <c r="AR249" s="63"/>
      <c r="AS249" s="63"/>
      <c r="AT249" s="63"/>
      <c r="AU249" s="63"/>
      <c r="AV249" s="350"/>
      <c r="AW249" s="63"/>
      <c r="AX249" s="63"/>
      <c r="AY249" s="63"/>
      <c r="AZ249" s="63"/>
      <c r="BA249" s="649"/>
      <c r="BB249" s="63"/>
      <c r="BC249" s="63"/>
      <c r="BD249" s="63" t="s">
        <v>61</v>
      </c>
      <c r="BE249" s="63" t="s">
        <v>67</v>
      </c>
      <c r="BF249" s="350"/>
      <c r="BG249" s="63"/>
      <c r="BH249" s="63"/>
      <c r="BI249" s="63"/>
      <c r="BJ249" s="63"/>
      <c r="BK249" s="350"/>
      <c r="BL249" s="63"/>
      <c r="BM249" s="63"/>
      <c r="BN249" s="63"/>
      <c r="BO249" s="63"/>
      <c r="BP249" s="350"/>
      <c r="BQ249" s="63"/>
      <c r="BR249" s="63"/>
      <c r="BS249" s="63"/>
      <c r="BT249" s="63"/>
      <c r="BU249" s="350"/>
      <c r="BV249" s="63"/>
      <c r="BW249" s="63"/>
      <c r="BX249" s="63"/>
      <c r="BY249" s="63"/>
      <c r="BZ249" s="350"/>
      <c r="CA249" s="63"/>
      <c r="CB249" s="63"/>
      <c r="CC249" s="63"/>
      <c r="CD249" s="350"/>
      <c r="CE249" s="63"/>
      <c r="CF249" s="63"/>
      <c r="CG249" s="63"/>
      <c r="CH249" s="63"/>
      <c r="CI249" s="63" t="s">
        <v>130</v>
      </c>
      <c r="CJ249" s="63">
        <v>13</v>
      </c>
      <c r="CK249" s="382">
        <v>0</v>
      </c>
      <c r="CL249" s="63">
        <v>6</v>
      </c>
      <c r="CM249" s="63">
        <v>4</v>
      </c>
      <c r="CN249" s="63">
        <v>2</v>
      </c>
      <c r="CO249" s="63"/>
      <c r="CP249" s="63"/>
      <c r="CQ249" s="63">
        <v>1</v>
      </c>
      <c r="CR249" s="63"/>
      <c r="CS249" s="63" t="s">
        <v>35</v>
      </c>
      <c r="CT249" s="63">
        <v>9</v>
      </c>
      <c r="CV249">
        <v>12</v>
      </c>
      <c r="CW249">
        <f>COUNTIF($CK$237:$CK$264,"=12")</f>
        <v>0</v>
      </c>
    </row>
    <row r="250" spans="1:101" ht="15.75" thickBot="1" x14ac:dyDescent="0.3">
      <c r="A250" s="64" t="s">
        <v>1241</v>
      </c>
      <c r="B250" s="63">
        <v>14</v>
      </c>
      <c r="C250" s="63"/>
      <c r="D250" s="63" t="s">
        <v>48</v>
      </c>
      <c r="E250" s="63" t="s">
        <v>39</v>
      </c>
      <c r="F250" s="63" t="s">
        <v>64</v>
      </c>
      <c r="G250" s="63" t="s">
        <v>38</v>
      </c>
      <c r="H250" s="63" t="s">
        <v>67</v>
      </c>
      <c r="I250" s="63" t="s">
        <v>58</v>
      </c>
      <c r="J250" s="63" t="s">
        <v>48</v>
      </c>
      <c r="K250" s="63" t="s">
        <v>45</v>
      </c>
      <c r="L250" s="63" t="s">
        <v>33</v>
      </c>
      <c r="M250" s="63" t="s">
        <v>33</v>
      </c>
      <c r="N250" s="63"/>
      <c r="O250" s="350"/>
      <c r="P250" s="63"/>
      <c r="Q250" s="63"/>
      <c r="R250" s="63"/>
      <c r="S250" s="63"/>
      <c r="T250" s="350"/>
      <c r="U250" s="63"/>
      <c r="V250" s="63"/>
      <c r="W250" s="63"/>
      <c r="X250" s="63"/>
      <c r="Y250" s="640"/>
      <c r="Z250" s="350"/>
      <c r="AA250" s="63"/>
      <c r="AB250" s="63"/>
      <c r="AC250" s="63"/>
      <c r="AD250" s="350"/>
      <c r="AE250" s="136"/>
      <c r="AF250" s="63"/>
      <c r="AG250" s="63"/>
      <c r="AH250" s="63"/>
      <c r="AI250" s="350"/>
      <c r="AJ250" s="63"/>
      <c r="AK250" s="63"/>
      <c r="AL250" s="63"/>
      <c r="AM250" s="63"/>
      <c r="AN250" s="63"/>
      <c r="AO250" s="63"/>
      <c r="AP250" s="350"/>
      <c r="AQ250" s="63"/>
      <c r="AR250" s="63"/>
      <c r="AS250" s="63"/>
      <c r="AT250" s="63"/>
      <c r="AU250" s="63"/>
      <c r="AV250" s="350"/>
      <c r="AW250" s="63"/>
      <c r="AX250" s="63"/>
      <c r="AY250" s="63"/>
      <c r="AZ250" s="63"/>
      <c r="BA250" s="649"/>
      <c r="BB250" s="63"/>
      <c r="BC250" s="63"/>
      <c r="BD250" s="63" t="s">
        <v>49</v>
      </c>
      <c r="BE250" s="63" t="s">
        <v>65</v>
      </c>
      <c r="BF250" s="350"/>
      <c r="BG250" s="63"/>
      <c r="BH250" s="63"/>
      <c r="BI250" s="63"/>
      <c r="BJ250" s="63"/>
      <c r="BK250" s="350"/>
      <c r="BL250" s="63"/>
      <c r="BM250" s="63"/>
      <c r="BN250" s="63"/>
      <c r="BO250" s="63"/>
      <c r="BP250" s="350"/>
      <c r="BQ250" s="63"/>
      <c r="BR250" s="63"/>
      <c r="BS250" s="63"/>
      <c r="BT250" s="63"/>
      <c r="BU250" s="350"/>
      <c r="BV250" s="63"/>
      <c r="BW250" s="63"/>
      <c r="BX250" s="63"/>
      <c r="BY250" s="63"/>
      <c r="BZ250" s="350"/>
      <c r="CA250" s="63"/>
      <c r="CB250" s="63"/>
      <c r="CC250" s="63"/>
      <c r="CD250" s="350"/>
      <c r="CE250" s="63"/>
      <c r="CF250" s="63"/>
      <c r="CG250" s="63"/>
      <c r="CH250" s="63"/>
      <c r="CI250" s="63" t="s">
        <v>128</v>
      </c>
      <c r="CJ250" s="63">
        <v>14</v>
      </c>
      <c r="CK250" s="382">
        <v>0</v>
      </c>
      <c r="CL250" s="63">
        <v>6</v>
      </c>
      <c r="CM250" s="63">
        <v>4</v>
      </c>
      <c r="CN250" s="63">
        <v>2</v>
      </c>
      <c r="CO250" s="63">
        <v>1</v>
      </c>
      <c r="CP250" s="63"/>
      <c r="CQ250" s="63"/>
      <c r="CR250" s="63"/>
      <c r="CS250" s="63" t="s">
        <v>35</v>
      </c>
      <c r="CT250" s="63">
        <v>10</v>
      </c>
      <c r="CV250">
        <v>13</v>
      </c>
      <c r="CW250">
        <f>COUNTIF($CK$237:$CK$264,"=13")</f>
        <v>0</v>
      </c>
    </row>
    <row r="251" spans="1:101" ht="15.75" thickBot="1" x14ac:dyDescent="0.3">
      <c r="A251" s="64" t="s">
        <v>1242</v>
      </c>
      <c r="B251" s="63">
        <v>15</v>
      </c>
      <c r="C251" s="63"/>
      <c r="D251" s="63" t="s">
        <v>67</v>
      </c>
      <c r="E251" s="63" t="s">
        <v>48</v>
      </c>
      <c r="F251" s="63" t="s">
        <v>64</v>
      </c>
      <c r="G251" s="63" t="s">
        <v>39</v>
      </c>
      <c r="H251" s="63" t="s">
        <v>47</v>
      </c>
      <c r="I251" s="63" t="s">
        <v>48</v>
      </c>
      <c r="J251" s="63" t="s">
        <v>58</v>
      </c>
      <c r="K251" s="63" t="s">
        <v>38</v>
      </c>
      <c r="L251" s="63" t="s">
        <v>64</v>
      </c>
      <c r="M251" s="63" t="s">
        <v>48</v>
      </c>
      <c r="N251" s="63"/>
      <c r="O251" s="350"/>
      <c r="P251" s="63"/>
      <c r="Q251" s="63"/>
      <c r="R251" s="63"/>
      <c r="S251" s="63"/>
      <c r="T251" s="350"/>
      <c r="U251" s="63"/>
      <c r="V251" s="63"/>
      <c r="W251" s="63"/>
      <c r="X251" s="63"/>
      <c r="Y251" s="640"/>
      <c r="Z251" s="350"/>
      <c r="AA251" s="63"/>
      <c r="AB251" s="63"/>
      <c r="AC251" s="63"/>
      <c r="AD251" s="350"/>
      <c r="AE251" s="136"/>
      <c r="AF251" s="63"/>
      <c r="AG251" s="63"/>
      <c r="AH251" s="63"/>
      <c r="AI251" s="350"/>
      <c r="AJ251" s="63"/>
      <c r="AK251" s="63"/>
      <c r="AL251" s="63"/>
      <c r="AM251" s="63"/>
      <c r="AN251" s="63"/>
      <c r="AO251" s="63"/>
      <c r="AP251" s="350"/>
      <c r="AQ251" s="63"/>
      <c r="AR251" s="63"/>
      <c r="AS251" s="63"/>
      <c r="AT251" s="63"/>
      <c r="AU251" s="63"/>
      <c r="AV251" s="350"/>
      <c r="AW251" s="63"/>
      <c r="AX251" s="63"/>
      <c r="AY251" s="63"/>
      <c r="AZ251" s="63"/>
      <c r="BA251" s="649"/>
      <c r="BB251" s="63"/>
      <c r="BC251" s="63"/>
      <c r="BD251" s="63" t="s">
        <v>32</v>
      </c>
      <c r="BE251" s="63" t="s">
        <v>59</v>
      </c>
      <c r="BF251" s="350"/>
      <c r="BG251" s="63"/>
      <c r="BH251" s="63"/>
      <c r="BI251" s="63"/>
      <c r="BJ251" s="63"/>
      <c r="BK251" s="350"/>
      <c r="BL251" s="63"/>
      <c r="BM251" s="63"/>
      <c r="BN251" s="63"/>
      <c r="BO251" s="63"/>
      <c r="BP251" s="350"/>
      <c r="BQ251" s="63"/>
      <c r="BR251" s="63"/>
      <c r="BS251" s="63"/>
      <c r="BT251" s="63"/>
      <c r="BU251" s="350"/>
      <c r="BV251" s="63"/>
      <c r="BW251" s="63"/>
      <c r="BX251" s="63"/>
      <c r="BY251" s="63"/>
      <c r="BZ251" s="350"/>
      <c r="CA251" s="63"/>
      <c r="CB251" s="63"/>
      <c r="CC251" s="63"/>
      <c r="CD251" s="350"/>
      <c r="CE251" s="63"/>
      <c r="CF251" s="63"/>
      <c r="CG251" s="63"/>
      <c r="CH251" s="63"/>
      <c r="CI251" s="63" t="s">
        <v>130</v>
      </c>
      <c r="CJ251" s="63">
        <v>15</v>
      </c>
      <c r="CK251" s="382">
        <v>0</v>
      </c>
      <c r="CL251" s="63">
        <v>3</v>
      </c>
      <c r="CM251" s="63">
        <v>4</v>
      </c>
      <c r="CN251" s="63">
        <v>5</v>
      </c>
      <c r="CO251" s="63"/>
      <c r="CP251" s="63"/>
      <c r="CQ251" s="63"/>
      <c r="CR251" s="63"/>
      <c r="CS251" s="63" t="s">
        <v>61</v>
      </c>
      <c r="CT251" s="63">
        <v>1</v>
      </c>
      <c r="CV251">
        <v>14</v>
      </c>
      <c r="CW251">
        <f>COUNTIF($CK$237:$CK$264,"=14")</f>
        <v>0</v>
      </c>
    </row>
    <row r="252" spans="1:101" ht="15.75" thickBot="1" x14ac:dyDescent="0.3">
      <c r="A252" s="64" t="s">
        <v>1243</v>
      </c>
      <c r="B252" s="63">
        <v>16</v>
      </c>
      <c r="C252" s="63"/>
      <c r="D252" s="63" t="s">
        <v>59</v>
      </c>
      <c r="E252" s="63" t="s">
        <v>39</v>
      </c>
      <c r="F252" s="63" t="s">
        <v>64</v>
      </c>
      <c r="G252" s="63" t="s">
        <v>38</v>
      </c>
      <c r="H252" s="63" t="s">
        <v>47</v>
      </c>
      <c r="I252" s="63" t="s">
        <v>67</v>
      </c>
      <c r="J252" s="63" t="s">
        <v>60</v>
      </c>
      <c r="K252" s="63" t="s">
        <v>48</v>
      </c>
      <c r="L252" s="63" t="s">
        <v>59</v>
      </c>
      <c r="M252" s="63" t="s">
        <v>33</v>
      </c>
      <c r="N252" s="63"/>
      <c r="O252" s="350"/>
      <c r="P252" s="63"/>
      <c r="Q252" s="63"/>
      <c r="R252" s="63"/>
      <c r="S252" s="63"/>
      <c r="T252" s="350"/>
      <c r="U252" s="63"/>
      <c r="V252" s="63"/>
      <c r="W252" s="63"/>
      <c r="X252" s="63"/>
      <c r="Y252" s="640"/>
      <c r="Z252" s="350"/>
      <c r="AA252" s="63"/>
      <c r="AB252" s="63"/>
      <c r="AC252" s="63"/>
      <c r="AD252" s="350"/>
      <c r="AE252" s="136"/>
      <c r="AF252" s="63"/>
      <c r="AG252" s="63"/>
      <c r="AH252" s="63"/>
      <c r="AI252" s="350"/>
      <c r="AJ252" s="63"/>
      <c r="AK252" s="63"/>
      <c r="AL252" s="63"/>
      <c r="AM252" s="63"/>
      <c r="AN252" s="63"/>
      <c r="AO252" s="63"/>
      <c r="AP252" s="350"/>
      <c r="AQ252" s="63"/>
      <c r="AR252" s="63"/>
      <c r="AS252" s="63"/>
      <c r="AT252" s="63"/>
      <c r="AU252" s="63"/>
      <c r="AV252" s="350"/>
      <c r="AW252" s="63"/>
      <c r="AX252" s="63"/>
      <c r="AY252" s="63"/>
      <c r="AZ252" s="63"/>
      <c r="BA252" s="649"/>
      <c r="BB252" s="63"/>
      <c r="BC252" s="63"/>
      <c r="BD252" s="63" t="s">
        <v>49</v>
      </c>
      <c r="BE252" s="63" t="s">
        <v>46</v>
      </c>
      <c r="BF252" s="350"/>
      <c r="BG252" s="63"/>
      <c r="BH252" s="63"/>
      <c r="BI252" s="63"/>
      <c r="BJ252" s="63"/>
      <c r="BK252" s="350"/>
      <c r="BL252" s="63"/>
      <c r="BM252" s="63"/>
      <c r="BN252" s="63"/>
      <c r="BO252" s="63"/>
      <c r="BP252" s="350"/>
      <c r="BQ252" s="63"/>
      <c r="BR252" s="63"/>
      <c r="BS252" s="63"/>
      <c r="BT252" s="63"/>
      <c r="BU252" s="350"/>
      <c r="BV252" s="63"/>
      <c r="BW252" s="63"/>
      <c r="BX252" s="63"/>
      <c r="BY252" s="63"/>
      <c r="BZ252" s="350"/>
      <c r="CA252" s="63"/>
      <c r="CB252" s="63"/>
      <c r="CC252" s="63"/>
      <c r="CD252" s="350"/>
      <c r="CE252" s="63"/>
      <c r="CF252" s="63"/>
      <c r="CG252" s="63"/>
      <c r="CH252" s="63"/>
      <c r="CI252" s="63" t="s">
        <v>130</v>
      </c>
      <c r="CJ252" s="63">
        <v>16</v>
      </c>
      <c r="CK252" s="382">
        <v>0</v>
      </c>
      <c r="CL252" s="63">
        <v>5</v>
      </c>
      <c r="CM252" s="63">
        <v>1</v>
      </c>
      <c r="CN252" s="63">
        <v>6</v>
      </c>
      <c r="CO252" s="63"/>
      <c r="CP252" s="63"/>
      <c r="CQ252" s="63"/>
      <c r="CR252" s="63"/>
      <c r="CS252" s="63" t="s">
        <v>49</v>
      </c>
      <c r="CT252" s="63">
        <v>3</v>
      </c>
      <c r="CV252">
        <v>15</v>
      </c>
      <c r="CW252">
        <f>COUNTIF($CK$237:$CK$264,"=15")</f>
        <v>0</v>
      </c>
    </row>
    <row r="253" spans="1:101" ht="15.75" thickBot="1" x14ac:dyDescent="0.3">
      <c r="A253" s="64" t="s">
        <v>1244</v>
      </c>
      <c r="B253" s="63">
        <v>17</v>
      </c>
      <c r="C253" s="63"/>
      <c r="D253" s="63" t="s">
        <v>61</v>
      </c>
      <c r="E253" s="63" t="s">
        <v>65</v>
      </c>
      <c r="F253" s="63" t="s">
        <v>64</v>
      </c>
      <c r="G253" s="63" t="s">
        <v>38</v>
      </c>
      <c r="H253" s="63" t="s">
        <v>58</v>
      </c>
      <c r="I253" s="63" t="s">
        <v>58</v>
      </c>
      <c r="J253" s="63" t="s">
        <v>67</v>
      </c>
      <c r="K253" s="63" t="s">
        <v>61</v>
      </c>
      <c r="L253" s="63" t="s">
        <v>60</v>
      </c>
      <c r="M253" s="63" t="s">
        <v>33</v>
      </c>
      <c r="N253" s="63"/>
      <c r="O253" s="350"/>
      <c r="P253" s="63"/>
      <c r="Q253" s="63"/>
      <c r="R253" s="63"/>
      <c r="S253" s="63"/>
      <c r="T253" s="350"/>
      <c r="U253" s="63"/>
      <c r="V253" s="63"/>
      <c r="W253" s="63"/>
      <c r="X253" s="63"/>
      <c r="Y253" s="640"/>
      <c r="Z253" s="350"/>
      <c r="AA253" s="63"/>
      <c r="AB253" s="63"/>
      <c r="AC253" s="63"/>
      <c r="AD253" s="350"/>
      <c r="AE253" s="136"/>
      <c r="AF253" s="63"/>
      <c r="AG253" s="63"/>
      <c r="AH253" s="63"/>
      <c r="AI253" s="350"/>
      <c r="AJ253" s="63"/>
      <c r="AK253" s="63"/>
      <c r="AL253" s="63"/>
      <c r="AM253" s="63"/>
      <c r="AN253" s="63"/>
      <c r="AO253" s="63"/>
      <c r="AP253" s="350"/>
      <c r="AQ253" s="63"/>
      <c r="AR253" s="63"/>
      <c r="AS253" s="63"/>
      <c r="AT253" s="63"/>
      <c r="AU253" s="63"/>
      <c r="AV253" s="350"/>
      <c r="AW253" s="63"/>
      <c r="AX253" s="63"/>
      <c r="AY253" s="63"/>
      <c r="AZ253" s="63"/>
      <c r="BA253" s="649"/>
      <c r="BB253" s="63"/>
      <c r="BC253" s="63"/>
      <c r="BD253" s="63" t="s">
        <v>60</v>
      </c>
      <c r="BE253" s="63" t="s">
        <v>58</v>
      </c>
      <c r="BF253" s="350"/>
      <c r="BG253" s="63"/>
      <c r="BH253" s="63"/>
      <c r="BI253" s="63"/>
      <c r="BJ253" s="63"/>
      <c r="BK253" s="350"/>
      <c r="BL253" s="63"/>
      <c r="BM253" s="63"/>
      <c r="BN253" s="63"/>
      <c r="BO253" s="63"/>
      <c r="BP253" s="350"/>
      <c r="BQ253" s="63"/>
      <c r="BR253" s="63"/>
      <c r="BS253" s="63"/>
      <c r="BT253" s="63"/>
      <c r="BU253" s="350"/>
      <c r="BV253" s="63"/>
      <c r="BW253" s="63"/>
      <c r="BX253" s="63"/>
      <c r="BY253" s="63"/>
      <c r="BZ253" s="350"/>
      <c r="CA253" s="63"/>
      <c r="CB253" s="63"/>
      <c r="CC253" s="63"/>
      <c r="CD253" s="350"/>
      <c r="CE253" s="63"/>
      <c r="CF253" s="63"/>
      <c r="CG253" s="63"/>
      <c r="CH253" s="63"/>
      <c r="CI253" s="63" t="s">
        <v>128</v>
      </c>
      <c r="CJ253" s="63">
        <v>17</v>
      </c>
      <c r="CK253" s="382">
        <v>0</v>
      </c>
      <c r="CL253" s="63">
        <v>6</v>
      </c>
      <c r="CM253" s="63">
        <v>4</v>
      </c>
      <c r="CN253" s="63">
        <v>2</v>
      </c>
      <c r="CO253" s="63"/>
      <c r="CP253" s="63"/>
      <c r="CQ253" s="63"/>
      <c r="CR253" s="63"/>
      <c r="CS253" s="63" t="s">
        <v>35</v>
      </c>
      <c r="CT253" s="63">
        <v>6</v>
      </c>
      <c r="CW253">
        <f>SUM(CW237:CW252)</f>
        <v>28</v>
      </c>
    </row>
    <row r="254" spans="1:101" ht="15.75" thickBot="1" x14ac:dyDescent="0.3">
      <c r="A254" s="64" t="s">
        <v>1245</v>
      </c>
      <c r="B254" s="63">
        <v>18</v>
      </c>
      <c r="C254" s="63"/>
      <c r="D254" s="63" t="s">
        <v>59</v>
      </c>
      <c r="E254" s="63" t="s">
        <v>58</v>
      </c>
      <c r="F254" s="63" t="s">
        <v>64</v>
      </c>
      <c r="G254" s="63" t="s">
        <v>39</v>
      </c>
      <c r="H254" s="63" t="s">
        <v>46</v>
      </c>
      <c r="I254" s="63" t="s">
        <v>58</v>
      </c>
      <c r="J254" s="63" t="s">
        <v>39</v>
      </c>
      <c r="K254" s="63" t="s">
        <v>49</v>
      </c>
      <c r="L254" s="63" t="s">
        <v>48</v>
      </c>
      <c r="M254" s="63" t="s">
        <v>38</v>
      </c>
      <c r="N254" s="63"/>
      <c r="O254" s="350"/>
      <c r="P254" s="63"/>
      <c r="Q254" s="63"/>
      <c r="R254" s="63"/>
      <c r="S254" s="63"/>
      <c r="T254" s="350"/>
      <c r="U254" s="63"/>
      <c r="V254" s="63"/>
      <c r="W254" s="63"/>
      <c r="X254" s="63"/>
      <c r="Y254" s="640"/>
      <c r="Z254" s="350"/>
      <c r="AA254" s="63"/>
      <c r="AB254" s="63"/>
      <c r="AC254" s="63"/>
      <c r="AD254" s="350"/>
      <c r="AE254" s="136"/>
      <c r="AF254" s="63"/>
      <c r="AG254" s="63"/>
      <c r="AH254" s="63"/>
      <c r="AI254" s="350"/>
      <c r="AJ254" s="63"/>
      <c r="AK254" s="63"/>
      <c r="AL254" s="63"/>
      <c r="AM254" s="63"/>
      <c r="AN254" s="63"/>
      <c r="AO254" s="63"/>
      <c r="AP254" s="350"/>
      <c r="AQ254" s="63"/>
      <c r="AR254" s="63"/>
      <c r="AS254" s="63"/>
      <c r="AT254" s="63"/>
      <c r="AU254" s="63"/>
      <c r="AV254" s="350"/>
      <c r="AW254" s="63"/>
      <c r="AX254" s="63"/>
      <c r="AY254" s="63"/>
      <c r="AZ254" s="63"/>
      <c r="BA254" s="649"/>
      <c r="BB254" s="63"/>
      <c r="BC254" s="63"/>
      <c r="BD254" s="63" t="s">
        <v>61</v>
      </c>
      <c r="BE254" s="63" t="s">
        <v>59</v>
      </c>
      <c r="BF254" s="350"/>
      <c r="BG254" s="63"/>
      <c r="BH254" s="63"/>
      <c r="BI254" s="63"/>
      <c r="BJ254" s="63"/>
      <c r="BK254" s="350"/>
      <c r="BL254" s="63"/>
      <c r="BM254" s="63"/>
      <c r="BN254" s="63"/>
      <c r="BO254" s="63"/>
      <c r="BP254" s="350"/>
      <c r="BQ254" s="63"/>
      <c r="BR254" s="63"/>
      <c r="BS254" s="63"/>
      <c r="BT254" s="63"/>
      <c r="BU254" s="350"/>
      <c r="BV254" s="63"/>
      <c r="BW254" s="63"/>
      <c r="BX254" s="63"/>
      <c r="BY254" s="63"/>
      <c r="BZ254" s="350"/>
      <c r="CA254" s="63"/>
      <c r="CB254" s="63"/>
      <c r="CC254" s="63"/>
      <c r="CD254" s="350"/>
      <c r="CE254" s="63"/>
      <c r="CF254" s="63"/>
      <c r="CG254" s="63"/>
      <c r="CH254" s="63"/>
      <c r="CI254" s="63" t="s">
        <v>128</v>
      </c>
      <c r="CJ254" s="63">
        <v>18</v>
      </c>
      <c r="CK254" s="382">
        <v>0</v>
      </c>
      <c r="CL254" s="63">
        <v>5</v>
      </c>
      <c r="CM254" s="63">
        <v>3</v>
      </c>
      <c r="CN254" s="63">
        <v>4</v>
      </c>
      <c r="CO254" s="63">
        <v>3</v>
      </c>
      <c r="CP254" s="63"/>
      <c r="CQ254" s="63"/>
      <c r="CR254" s="63"/>
      <c r="CS254" s="63" t="s">
        <v>49</v>
      </c>
      <c r="CT254" s="63">
        <v>4</v>
      </c>
    </row>
    <row r="255" spans="1:101" ht="15.75" thickBot="1" x14ac:dyDescent="0.3">
      <c r="A255" s="64" t="s">
        <v>1246</v>
      </c>
      <c r="B255" s="63">
        <v>19</v>
      </c>
      <c r="C255" s="63"/>
      <c r="D255" s="63" t="s">
        <v>58</v>
      </c>
      <c r="E255" s="63" t="s">
        <v>60</v>
      </c>
      <c r="F255" s="63" t="s">
        <v>63</v>
      </c>
      <c r="G255" s="63" t="s">
        <v>33</v>
      </c>
      <c r="H255" s="63" t="s">
        <v>46</v>
      </c>
      <c r="I255" s="63" t="s">
        <v>67</v>
      </c>
      <c r="J255" s="63" t="s">
        <v>62</v>
      </c>
      <c r="K255" s="63" t="s">
        <v>49</v>
      </c>
      <c r="L255" s="63" t="s">
        <v>72</v>
      </c>
      <c r="M255" s="63" t="s">
        <v>32</v>
      </c>
      <c r="N255" s="63"/>
      <c r="O255" s="350"/>
      <c r="P255" s="63"/>
      <c r="Q255" s="63"/>
      <c r="R255" s="63"/>
      <c r="S255" s="63"/>
      <c r="T255" s="350"/>
      <c r="U255" s="63"/>
      <c r="V255" s="63"/>
      <c r="W255" s="63"/>
      <c r="X255" s="63"/>
      <c r="Y255" s="640"/>
      <c r="Z255" s="350"/>
      <c r="AA255" s="63"/>
      <c r="AB255" s="63"/>
      <c r="AC255" s="63"/>
      <c r="AD255" s="350"/>
      <c r="AE255" s="136"/>
      <c r="AF255" s="63"/>
      <c r="AG255" s="63"/>
      <c r="AH255" s="63"/>
      <c r="AI255" s="350"/>
      <c r="AJ255" s="63"/>
      <c r="AK255" s="63"/>
      <c r="AL255" s="63"/>
      <c r="AM255" s="63"/>
      <c r="AN255" s="63"/>
      <c r="AO255" s="63"/>
      <c r="AP255" s="350"/>
      <c r="AQ255" s="63"/>
      <c r="AR255" s="63"/>
      <c r="AS255" s="63"/>
      <c r="AT255" s="63"/>
      <c r="AU255" s="63"/>
      <c r="AV255" s="350"/>
      <c r="AW255" s="63"/>
      <c r="AX255" s="63"/>
      <c r="AY255" s="63"/>
      <c r="AZ255" s="63"/>
      <c r="BA255" s="649"/>
      <c r="BB255" s="63"/>
      <c r="BC255" s="63"/>
      <c r="BD255" s="63" t="s">
        <v>32</v>
      </c>
      <c r="BE255" s="63" t="s">
        <v>33</v>
      </c>
      <c r="BF255" s="350"/>
      <c r="BG255" s="63"/>
      <c r="BH255" s="63"/>
      <c r="BI255" s="63"/>
      <c r="BJ255" s="63"/>
      <c r="BK255" s="350"/>
      <c r="BL255" s="63"/>
      <c r="BM255" s="63"/>
      <c r="BN255" s="63"/>
      <c r="BO255" s="63"/>
      <c r="BP255" s="350"/>
      <c r="BQ255" s="63"/>
      <c r="BR255" s="63"/>
      <c r="BS255" s="63"/>
      <c r="BT255" s="63"/>
      <c r="BU255" s="350"/>
      <c r="BV255" s="63"/>
      <c r="BW255" s="63"/>
      <c r="BX255" s="63"/>
      <c r="BY255" s="63"/>
      <c r="BZ255" s="350"/>
      <c r="CA255" s="63"/>
      <c r="CB255" s="63"/>
      <c r="CC255" s="63"/>
      <c r="CD255" s="350"/>
      <c r="CE255" s="63"/>
      <c r="CF255" s="63"/>
      <c r="CG255" s="63"/>
      <c r="CH255" s="63"/>
      <c r="CI255" s="63" t="s">
        <v>128</v>
      </c>
      <c r="CJ255" s="63">
        <v>19</v>
      </c>
      <c r="CK255" s="382">
        <v>1</v>
      </c>
      <c r="CL255" s="63">
        <v>6</v>
      </c>
      <c r="CM255" s="63">
        <v>3</v>
      </c>
      <c r="CN255" s="63">
        <v>2</v>
      </c>
      <c r="CO255" s="63">
        <v>2</v>
      </c>
      <c r="CP255" s="63"/>
      <c r="CQ255" s="63"/>
      <c r="CR255" s="63"/>
      <c r="CS255" s="63" t="s">
        <v>45</v>
      </c>
      <c r="CT255" s="63">
        <v>13</v>
      </c>
    </row>
    <row r="256" spans="1:101" ht="15.75" thickBot="1" x14ac:dyDescent="0.3">
      <c r="A256" s="64" t="s">
        <v>1247</v>
      </c>
      <c r="B256" s="63">
        <v>20</v>
      </c>
      <c r="C256" s="63"/>
      <c r="D256" s="63" t="s">
        <v>58</v>
      </c>
      <c r="E256" s="63" t="s">
        <v>33</v>
      </c>
      <c r="F256" s="63" t="s">
        <v>64</v>
      </c>
      <c r="G256" s="63" t="s">
        <v>39</v>
      </c>
      <c r="H256" s="63" t="s">
        <v>47</v>
      </c>
      <c r="I256" s="63" t="s">
        <v>67</v>
      </c>
      <c r="J256" s="63" t="s">
        <v>58</v>
      </c>
      <c r="K256" s="63" t="s">
        <v>45</v>
      </c>
      <c r="L256" s="63" t="s">
        <v>48</v>
      </c>
      <c r="M256" s="63" t="s">
        <v>39</v>
      </c>
      <c r="N256" s="63"/>
      <c r="O256" s="350"/>
      <c r="P256" s="63"/>
      <c r="Q256" s="63"/>
      <c r="R256" s="63"/>
      <c r="S256" s="63"/>
      <c r="T256" s="350"/>
      <c r="U256" s="63"/>
      <c r="V256" s="63"/>
      <c r="W256" s="63"/>
      <c r="X256" s="63"/>
      <c r="Y256" s="640"/>
      <c r="Z256" s="350"/>
      <c r="AA256" s="63"/>
      <c r="AB256" s="63"/>
      <c r="AC256" s="63"/>
      <c r="AD256" s="350"/>
      <c r="AE256" s="136"/>
      <c r="AF256" s="63"/>
      <c r="AG256" s="63"/>
      <c r="AH256" s="63"/>
      <c r="AI256" s="350"/>
      <c r="AJ256" s="63"/>
      <c r="AK256" s="63"/>
      <c r="AL256" s="63"/>
      <c r="AM256" s="63"/>
      <c r="AN256" s="63"/>
      <c r="AO256" s="63"/>
      <c r="AP256" s="350"/>
      <c r="AQ256" s="63"/>
      <c r="AR256" s="63"/>
      <c r="AS256" s="63"/>
      <c r="AT256" s="63"/>
      <c r="AU256" s="63"/>
      <c r="AV256" s="350"/>
      <c r="AW256" s="63"/>
      <c r="AX256" s="63"/>
      <c r="AY256" s="63"/>
      <c r="AZ256" s="63"/>
      <c r="BA256" s="649"/>
      <c r="BB256" s="63"/>
      <c r="BC256" s="63"/>
      <c r="BD256" s="63" t="s">
        <v>39</v>
      </c>
      <c r="BE256" s="63" t="s">
        <v>46</v>
      </c>
      <c r="BF256" s="350"/>
      <c r="BG256" s="63"/>
      <c r="BH256" s="63"/>
      <c r="BI256" s="63"/>
      <c r="BJ256" s="63"/>
      <c r="BK256" s="350"/>
      <c r="BL256" s="63"/>
      <c r="BM256" s="63"/>
      <c r="BN256" s="63"/>
      <c r="BO256" s="63"/>
      <c r="BP256" s="350"/>
      <c r="BQ256" s="63"/>
      <c r="BR256" s="63"/>
      <c r="BS256" s="63"/>
      <c r="BT256" s="63"/>
      <c r="BU256" s="350"/>
      <c r="BV256" s="63"/>
      <c r="BW256" s="63"/>
      <c r="BX256" s="63"/>
      <c r="BY256" s="63"/>
      <c r="BZ256" s="350"/>
      <c r="CA256" s="63"/>
      <c r="CB256" s="63"/>
      <c r="CC256" s="63"/>
      <c r="CD256" s="350"/>
      <c r="CE256" s="63"/>
      <c r="CF256" s="63"/>
      <c r="CG256" s="63"/>
      <c r="CH256" s="63"/>
      <c r="CI256" s="63" t="s">
        <v>130</v>
      </c>
      <c r="CJ256" s="63">
        <v>20</v>
      </c>
      <c r="CK256" s="382">
        <v>0</v>
      </c>
      <c r="CL256" s="63">
        <v>5</v>
      </c>
      <c r="CM256" s="63">
        <v>3</v>
      </c>
      <c r="CN256" s="63">
        <v>4</v>
      </c>
      <c r="CO256" s="63">
        <v>2</v>
      </c>
      <c r="CP256" s="63"/>
      <c r="CQ256" s="63">
        <v>13</v>
      </c>
      <c r="CR256" s="63"/>
      <c r="CS256" s="63" t="s">
        <v>49</v>
      </c>
      <c r="CT256" s="63">
        <v>3</v>
      </c>
    </row>
    <row r="257" spans="1:98" ht="15.75" thickBot="1" x14ac:dyDescent="0.3">
      <c r="A257" s="64" t="s">
        <v>1248</v>
      </c>
      <c r="B257" s="63">
        <v>21</v>
      </c>
      <c r="C257" s="63"/>
      <c r="D257" s="63" t="s">
        <v>39</v>
      </c>
      <c r="E257" s="63" t="s">
        <v>49</v>
      </c>
      <c r="F257" s="63" t="s">
        <v>63</v>
      </c>
      <c r="G257" s="63" t="s">
        <v>38</v>
      </c>
      <c r="H257" s="63" t="s">
        <v>67</v>
      </c>
      <c r="I257" s="63" t="s">
        <v>65</v>
      </c>
      <c r="J257" s="63" t="s">
        <v>63</v>
      </c>
      <c r="K257" s="63" t="s">
        <v>36</v>
      </c>
      <c r="L257" s="63" t="s">
        <v>35</v>
      </c>
      <c r="M257" s="63" t="s">
        <v>49</v>
      </c>
      <c r="N257" s="63"/>
      <c r="O257" s="350"/>
      <c r="P257" s="63"/>
      <c r="Q257" s="63"/>
      <c r="R257" s="63"/>
      <c r="S257" s="63"/>
      <c r="T257" s="350"/>
      <c r="U257" s="63"/>
      <c r="V257" s="63"/>
      <c r="W257" s="63"/>
      <c r="X257" s="63"/>
      <c r="Y257" s="640"/>
      <c r="Z257" s="350"/>
      <c r="AA257" s="63"/>
      <c r="AB257" s="63"/>
      <c r="AC257" s="63"/>
      <c r="AD257" s="350"/>
      <c r="AE257" s="136"/>
      <c r="AF257" s="63"/>
      <c r="AG257" s="63"/>
      <c r="AH257" s="63"/>
      <c r="AI257" s="350"/>
      <c r="AJ257" s="63"/>
      <c r="AK257" s="63"/>
      <c r="AL257" s="63"/>
      <c r="AM257" s="63"/>
      <c r="AN257" s="63"/>
      <c r="AO257" s="63"/>
      <c r="AP257" s="350"/>
      <c r="AQ257" s="63"/>
      <c r="AR257" s="63"/>
      <c r="AS257" s="63"/>
      <c r="AT257" s="63"/>
      <c r="AU257" s="63"/>
      <c r="AV257" s="350"/>
      <c r="AW257" s="63"/>
      <c r="AX257" s="63"/>
      <c r="AY257" s="63"/>
      <c r="AZ257" s="63"/>
      <c r="BA257" s="649"/>
      <c r="BB257" s="63"/>
      <c r="BC257" s="63"/>
      <c r="BD257" s="63" t="s">
        <v>40</v>
      </c>
      <c r="BE257" s="63" t="s">
        <v>62</v>
      </c>
      <c r="BF257" s="350"/>
      <c r="BG257" s="63"/>
      <c r="BH257" s="63"/>
      <c r="BI257" s="63"/>
      <c r="BJ257" s="63"/>
      <c r="BK257" s="350"/>
      <c r="BL257" s="63"/>
      <c r="BM257" s="63"/>
      <c r="BN257" s="63"/>
      <c r="BO257" s="63"/>
      <c r="BP257" s="350"/>
      <c r="BQ257" s="63"/>
      <c r="BR257" s="63"/>
      <c r="BS257" s="63"/>
      <c r="BT257" s="63"/>
      <c r="BU257" s="350"/>
      <c r="BV257" s="63"/>
      <c r="BW257" s="63"/>
      <c r="BX257" s="63"/>
      <c r="BY257" s="63"/>
      <c r="BZ257" s="350"/>
      <c r="CA257" s="63"/>
      <c r="CB257" s="63"/>
      <c r="CC257" s="63"/>
      <c r="CD257" s="350"/>
      <c r="CE257" s="63"/>
      <c r="CF257" s="63"/>
      <c r="CG257" s="63"/>
      <c r="CH257" s="63"/>
      <c r="CI257" s="63" t="s">
        <v>128</v>
      </c>
      <c r="CJ257" s="63">
        <v>21</v>
      </c>
      <c r="CK257" s="382">
        <v>1</v>
      </c>
      <c r="CL257" s="63">
        <v>6</v>
      </c>
      <c r="CM257" s="63">
        <v>4</v>
      </c>
      <c r="CN257" s="63">
        <v>1</v>
      </c>
      <c r="CO257" s="63">
        <v>7</v>
      </c>
      <c r="CP257" s="63"/>
      <c r="CQ257" s="63">
        <v>2</v>
      </c>
      <c r="CR257" s="63"/>
      <c r="CS257" s="63" t="s">
        <v>45</v>
      </c>
      <c r="CT257" s="63">
        <v>17</v>
      </c>
    </row>
    <row r="258" spans="1:98" ht="15.75" thickBot="1" x14ac:dyDescent="0.3">
      <c r="A258" s="64" t="s">
        <v>1249</v>
      </c>
      <c r="B258" s="63">
        <v>22</v>
      </c>
      <c r="C258" s="63"/>
      <c r="D258" s="63" t="s">
        <v>60</v>
      </c>
      <c r="E258" s="63" t="s">
        <v>49</v>
      </c>
      <c r="F258" s="63" t="s">
        <v>46</v>
      </c>
      <c r="G258" s="63" t="s">
        <v>33</v>
      </c>
      <c r="H258" s="63" t="s">
        <v>67</v>
      </c>
      <c r="I258" s="63" t="s">
        <v>62</v>
      </c>
      <c r="J258" s="63" t="s">
        <v>59</v>
      </c>
      <c r="K258" s="63" t="s">
        <v>31</v>
      </c>
      <c r="L258" s="63" t="s">
        <v>45</v>
      </c>
      <c r="M258" s="63" t="s">
        <v>72</v>
      </c>
      <c r="N258" s="63"/>
      <c r="O258" s="350"/>
      <c r="P258" s="63"/>
      <c r="Q258" s="63"/>
      <c r="R258" s="63"/>
      <c r="S258" s="63"/>
      <c r="T258" s="350"/>
      <c r="U258" s="63"/>
      <c r="V258" s="63"/>
      <c r="W258" s="63"/>
      <c r="X258" s="63"/>
      <c r="Y258" s="640"/>
      <c r="Z258" s="350"/>
      <c r="AA258" s="63"/>
      <c r="AB258" s="63"/>
      <c r="AC258" s="63"/>
      <c r="AD258" s="350"/>
      <c r="AE258" s="136"/>
      <c r="AF258" s="63"/>
      <c r="AG258" s="63"/>
      <c r="AH258" s="63"/>
      <c r="AI258" s="350"/>
      <c r="AJ258" s="63"/>
      <c r="AK258" s="63"/>
      <c r="AL258" s="63"/>
      <c r="AM258" s="63"/>
      <c r="AN258" s="63"/>
      <c r="AO258" s="63"/>
      <c r="AP258" s="350"/>
      <c r="AQ258" s="63"/>
      <c r="AR258" s="63"/>
      <c r="AS258" s="63"/>
      <c r="AT258" s="63"/>
      <c r="AU258" s="63"/>
      <c r="AV258" s="350"/>
      <c r="AW258" s="63"/>
      <c r="AX258" s="63"/>
      <c r="AY258" s="63"/>
      <c r="AZ258" s="63"/>
      <c r="BA258" s="649"/>
      <c r="BB258" s="63"/>
      <c r="BC258" s="63"/>
      <c r="BD258" s="63" t="s">
        <v>36</v>
      </c>
      <c r="BE258" s="63" t="s">
        <v>67</v>
      </c>
      <c r="BF258" s="350"/>
      <c r="BG258" s="63"/>
      <c r="BH258" s="63"/>
      <c r="BI258" s="63"/>
      <c r="BJ258" s="63"/>
      <c r="BK258" s="350"/>
      <c r="BL258" s="63"/>
      <c r="BM258" s="63"/>
      <c r="BN258" s="63"/>
      <c r="BO258" s="63"/>
      <c r="BP258" s="350"/>
      <c r="BQ258" s="63"/>
      <c r="BR258" s="63"/>
      <c r="BS258" s="63"/>
      <c r="BT258" s="63"/>
      <c r="BU258" s="350"/>
      <c r="BV258" s="63"/>
      <c r="BW258" s="63"/>
      <c r="BX258" s="63"/>
      <c r="BY258" s="63"/>
      <c r="BZ258" s="350"/>
      <c r="CA258" s="63"/>
      <c r="CB258" s="63"/>
      <c r="CC258" s="63"/>
      <c r="CD258" s="350"/>
      <c r="CE258" s="63"/>
      <c r="CF258" s="63"/>
      <c r="CG258" s="63"/>
      <c r="CH258" s="63"/>
      <c r="CI258" s="63" t="s">
        <v>128</v>
      </c>
      <c r="CJ258" s="63">
        <v>22</v>
      </c>
      <c r="CK258" s="382">
        <v>2</v>
      </c>
      <c r="CL258" s="63">
        <v>5</v>
      </c>
      <c r="CM258" s="63">
        <v>1</v>
      </c>
      <c r="CN258" s="63">
        <v>4</v>
      </c>
      <c r="CO258" s="63">
        <v>3</v>
      </c>
      <c r="CP258" s="63"/>
      <c r="CQ258" s="63">
        <v>1</v>
      </c>
      <c r="CR258" s="63"/>
      <c r="CS258" s="63" t="s">
        <v>34</v>
      </c>
      <c r="CT258" s="63">
        <v>19</v>
      </c>
    </row>
    <row r="259" spans="1:98" ht="15.75" thickBot="1" x14ac:dyDescent="0.3">
      <c r="A259" s="64" t="s">
        <v>1250</v>
      </c>
      <c r="B259" s="63">
        <v>23</v>
      </c>
      <c r="C259" s="63"/>
      <c r="D259" s="63" t="s">
        <v>46</v>
      </c>
      <c r="E259" s="63" t="s">
        <v>38</v>
      </c>
      <c r="F259" s="63" t="s">
        <v>62</v>
      </c>
      <c r="G259" s="63" t="s">
        <v>38</v>
      </c>
      <c r="H259" s="63" t="s">
        <v>47</v>
      </c>
      <c r="I259" s="63" t="s">
        <v>59</v>
      </c>
      <c r="J259" s="63" t="s">
        <v>63</v>
      </c>
      <c r="K259" s="63" t="s">
        <v>35</v>
      </c>
      <c r="L259" s="63" t="s">
        <v>60</v>
      </c>
      <c r="M259" s="63" t="s">
        <v>32</v>
      </c>
      <c r="N259" s="63"/>
      <c r="O259" s="350"/>
      <c r="P259" s="63"/>
      <c r="Q259" s="63"/>
      <c r="R259" s="63"/>
      <c r="S259" s="63"/>
      <c r="T259" s="350"/>
      <c r="U259" s="63"/>
      <c r="V259" s="63"/>
      <c r="W259" s="63"/>
      <c r="X259" s="63"/>
      <c r="Y259" s="640"/>
      <c r="Z259" s="350"/>
      <c r="AA259" s="63"/>
      <c r="AB259" s="63"/>
      <c r="AC259" s="63"/>
      <c r="AD259" s="350"/>
      <c r="AE259" s="136"/>
      <c r="AF259" s="63"/>
      <c r="AG259" s="63"/>
      <c r="AH259" s="63"/>
      <c r="AI259" s="350"/>
      <c r="AJ259" s="63"/>
      <c r="AK259" s="63"/>
      <c r="AL259" s="63"/>
      <c r="AM259" s="63"/>
      <c r="AN259" s="63"/>
      <c r="AO259" s="63"/>
      <c r="AP259" s="350"/>
      <c r="AQ259" s="63"/>
      <c r="AR259" s="63"/>
      <c r="AS259" s="63"/>
      <c r="AT259" s="63"/>
      <c r="AU259" s="63"/>
      <c r="AV259" s="350"/>
      <c r="AW259" s="63"/>
      <c r="AX259" s="63"/>
      <c r="AY259" s="63"/>
      <c r="AZ259" s="63"/>
      <c r="BA259" s="649"/>
      <c r="BB259" s="63"/>
      <c r="BC259" s="63"/>
      <c r="BD259" s="63" t="s">
        <v>61</v>
      </c>
      <c r="BE259" s="63" t="s">
        <v>59</v>
      </c>
      <c r="BF259" s="350"/>
      <c r="BG259" s="63"/>
      <c r="BH259" s="63"/>
      <c r="BI259" s="63"/>
      <c r="BJ259" s="63"/>
      <c r="BK259" s="350"/>
      <c r="BL259" s="63"/>
      <c r="BM259" s="63"/>
      <c r="BN259" s="63"/>
      <c r="BO259" s="63"/>
      <c r="BP259" s="350"/>
      <c r="BQ259" s="63"/>
      <c r="BR259" s="63"/>
      <c r="BS259" s="63"/>
      <c r="BT259" s="63"/>
      <c r="BU259" s="350"/>
      <c r="BV259" s="63"/>
      <c r="BW259" s="63"/>
      <c r="BX259" s="63"/>
      <c r="BY259" s="63"/>
      <c r="BZ259" s="350"/>
      <c r="CA259" s="63"/>
      <c r="CB259" s="63"/>
      <c r="CC259" s="63"/>
      <c r="CD259" s="350"/>
      <c r="CE259" s="63"/>
      <c r="CF259" s="63"/>
      <c r="CG259" s="63"/>
      <c r="CH259" s="63"/>
      <c r="CI259" s="63" t="s">
        <v>128</v>
      </c>
      <c r="CJ259" s="63">
        <v>23</v>
      </c>
      <c r="CK259" s="382">
        <v>0</v>
      </c>
      <c r="CL259" s="63">
        <v>6</v>
      </c>
      <c r="CM259" s="63">
        <v>2</v>
      </c>
      <c r="CN259" s="63">
        <v>4</v>
      </c>
      <c r="CO259" s="63"/>
      <c r="CP259" s="63"/>
      <c r="CQ259" s="63"/>
      <c r="CR259" s="63"/>
      <c r="CS259" s="63" t="s">
        <v>35</v>
      </c>
      <c r="CT259" s="63">
        <v>6</v>
      </c>
    </row>
    <row r="260" spans="1:98" ht="15.75" thickBot="1" x14ac:dyDescent="0.3">
      <c r="A260" s="64" t="s">
        <v>1251</v>
      </c>
      <c r="B260" s="63">
        <v>24</v>
      </c>
      <c r="C260" s="63"/>
      <c r="D260" s="63" t="s">
        <v>67</v>
      </c>
      <c r="E260" s="63" t="s">
        <v>58</v>
      </c>
      <c r="F260" s="63" t="s">
        <v>33</v>
      </c>
      <c r="G260" s="63" t="s">
        <v>39</v>
      </c>
      <c r="H260" s="63" t="s">
        <v>66</v>
      </c>
      <c r="I260" s="63" t="s">
        <v>46</v>
      </c>
      <c r="J260" s="63" t="s">
        <v>67</v>
      </c>
      <c r="K260" s="63" t="s">
        <v>60</v>
      </c>
      <c r="L260" s="63" t="s">
        <v>65</v>
      </c>
      <c r="M260" s="63" t="s">
        <v>63</v>
      </c>
      <c r="N260" s="63"/>
      <c r="O260" s="350"/>
      <c r="P260" s="63"/>
      <c r="Q260" s="63"/>
      <c r="R260" s="63"/>
      <c r="S260" s="63"/>
      <c r="T260" s="350"/>
      <c r="U260" s="63"/>
      <c r="V260" s="63"/>
      <c r="W260" s="63"/>
      <c r="X260" s="63"/>
      <c r="Y260" s="640"/>
      <c r="Z260" s="350"/>
      <c r="AA260" s="63"/>
      <c r="AB260" s="63"/>
      <c r="AC260" s="63"/>
      <c r="AD260" s="350"/>
      <c r="AE260" s="136"/>
      <c r="AF260" s="63"/>
      <c r="AG260" s="63"/>
      <c r="AH260" s="63"/>
      <c r="AI260" s="350"/>
      <c r="AJ260" s="63"/>
      <c r="AK260" s="63"/>
      <c r="AL260" s="63"/>
      <c r="AM260" s="63"/>
      <c r="AN260" s="63"/>
      <c r="AO260" s="63"/>
      <c r="AP260" s="350"/>
      <c r="AQ260" s="63"/>
      <c r="AR260" s="63"/>
      <c r="AS260" s="63"/>
      <c r="AT260" s="63"/>
      <c r="AU260" s="63"/>
      <c r="AV260" s="350"/>
      <c r="AW260" s="63"/>
      <c r="AX260" s="63"/>
      <c r="AY260" s="63"/>
      <c r="AZ260" s="63"/>
      <c r="BA260" s="649"/>
      <c r="BB260" s="63"/>
      <c r="BC260" s="63"/>
      <c r="BD260" s="63" t="s">
        <v>33</v>
      </c>
      <c r="BE260" s="63" t="s">
        <v>46</v>
      </c>
      <c r="BF260" s="350"/>
      <c r="BG260" s="63"/>
      <c r="BH260" s="63"/>
      <c r="BI260" s="63"/>
      <c r="BJ260" s="63"/>
      <c r="BK260" s="350"/>
      <c r="BL260" s="63"/>
      <c r="BM260" s="63"/>
      <c r="BN260" s="63"/>
      <c r="BO260" s="63"/>
      <c r="BP260" s="350"/>
      <c r="BQ260" s="63"/>
      <c r="BR260" s="63"/>
      <c r="BS260" s="63"/>
      <c r="BT260" s="63"/>
      <c r="BU260" s="350"/>
      <c r="BV260" s="63"/>
      <c r="BW260" s="63"/>
      <c r="BX260" s="63"/>
      <c r="BY260" s="63"/>
      <c r="BZ260" s="350"/>
      <c r="CA260" s="63"/>
      <c r="CB260" s="63"/>
      <c r="CC260" s="63"/>
      <c r="CD260" s="350"/>
      <c r="CE260" s="63"/>
      <c r="CF260" s="63"/>
      <c r="CG260" s="63"/>
      <c r="CH260" s="63"/>
      <c r="CI260" s="63" t="s">
        <v>130</v>
      </c>
      <c r="CJ260" s="63">
        <v>24</v>
      </c>
      <c r="CK260" s="382">
        <v>0</v>
      </c>
      <c r="CL260" s="63">
        <v>4</v>
      </c>
      <c r="CM260" s="63">
        <v>3</v>
      </c>
      <c r="CN260" s="63">
        <v>5</v>
      </c>
      <c r="CO260" s="63">
        <v>6</v>
      </c>
      <c r="CP260" s="63"/>
      <c r="CQ260" s="63">
        <v>2</v>
      </c>
      <c r="CR260" s="63"/>
      <c r="CS260" s="63" t="s">
        <v>61</v>
      </c>
      <c r="CT260" s="63">
        <v>2</v>
      </c>
    </row>
    <row r="261" spans="1:98" ht="15.75" thickBot="1" x14ac:dyDescent="0.3">
      <c r="A261" s="64" t="s">
        <v>1252</v>
      </c>
      <c r="B261" s="63">
        <v>25</v>
      </c>
      <c r="C261" s="63"/>
      <c r="D261" s="63" t="s">
        <v>59</v>
      </c>
      <c r="E261" s="63" t="s">
        <v>33</v>
      </c>
      <c r="F261" s="63" t="s">
        <v>58</v>
      </c>
      <c r="G261" s="63" t="s">
        <v>38</v>
      </c>
      <c r="H261" s="63" t="s">
        <v>47</v>
      </c>
      <c r="I261" s="63" t="s">
        <v>63</v>
      </c>
      <c r="J261" s="63" t="s">
        <v>59</v>
      </c>
      <c r="K261" s="63" t="s">
        <v>35</v>
      </c>
      <c r="L261" s="63" t="s">
        <v>60</v>
      </c>
      <c r="M261" s="63" t="s">
        <v>32</v>
      </c>
      <c r="N261" s="63"/>
      <c r="O261" s="350"/>
      <c r="P261" s="63"/>
      <c r="Q261" s="63"/>
      <c r="R261" s="63"/>
      <c r="S261" s="63"/>
      <c r="T261" s="350"/>
      <c r="U261" s="63"/>
      <c r="V261" s="63"/>
      <c r="W261" s="63"/>
      <c r="X261" s="63"/>
      <c r="Y261" s="640"/>
      <c r="Z261" s="350"/>
      <c r="AA261" s="63"/>
      <c r="AB261" s="63"/>
      <c r="AC261" s="63"/>
      <c r="AD261" s="350"/>
      <c r="AE261" s="136"/>
      <c r="AF261" s="63"/>
      <c r="AG261" s="63"/>
      <c r="AH261" s="63"/>
      <c r="AI261" s="350"/>
      <c r="AJ261" s="63"/>
      <c r="AK261" s="63"/>
      <c r="AL261" s="63"/>
      <c r="AM261" s="63"/>
      <c r="AN261" s="63"/>
      <c r="AO261" s="63"/>
      <c r="AP261" s="350"/>
      <c r="AQ261" s="63"/>
      <c r="AR261" s="63"/>
      <c r="AS261" s="63"/>
      <c r="AT261" s="63"/>
      <c r="AU261" s="63"/>
      <c r="AV261" s="350"/>
      <c r="AW261" s="63"/>
      <c r="AX261" s="63"/>
      <c r="AY261" s="63"/>
      <c r="AZ261" s="63"/>
      <c r="BA261" s="649"/>
      <c r="BB261" s="63"/>
      <c r="BC261" s="63"/>
      <c r="BD261" s="63" t="s">
        <v>61</v>
      </c>
      <c r="BE261" s="63" t="s">
        <v>59</v>
      </c>
      <c r="BF261" s="350"/>
      <c r="BG261" s="63"/>
      <c r="BH261" s="63"/>
      <c r="BI261" s="63"/>
      <c r="BJ261" s="63"/>
      <c r="BK261" s="350"/>
      <c r="BL261" s="63"/>
      <c r="BM261" s="63"/>
      <c r="BN261" s="63"/>
      <c r="BO261" s="63"/>
      <c r="BP261" s="350"/>
      <c r="BQ261" s="63"/>
      <c r="BR261" s="63"/>
      <c r="BS261" s="63"/>
      <c r="BT261" s="63"/>
      <c r="BU261" s="350"/>
      <c r="BV261" s="63"/>
      <c r="BW261" s="63"/>
      <c r="BX261" s="63"/>
      <c r="BY261" s="63"/>
      <c r="BZ261" s="350"/>
      <c r="CA261" s="63"/>
      <c r="CB261" s="63"/>
      <c r="CC261" s="63"/>
      <c r="CD261" s="350"/>
      <c r="CE261" s="63"/>
      <c r="CF261" s="63"/>
      <c r="CG261" s="63"/>
      <c r="CH261" s="63"/>
      <c r="CI261" s="63" t="s">
        <v>130</v>
      </c>
      <c r="CJ261" s="63">
        <v>25</v>
      </c>
      <c r="CK261" s="382">
        <v>0</v>
      </c>
      <c r="CL261" s="63">
        <v>6</v>
      </c>
      <c r="CM261" s="63">
        <v>2</v>
      </c>
      <c r="CN261" s="63">
        <v>4</v>
      </c>
      <c r="CO261" s="63">
        <v>3</v>
      </c>
      <c r="CP261" s="63"/>
      <c r="CQ261" s="63">
        <v>1</v>
      </c>
      <c r="CR261" s="63"/>
      <c r="CS261" s="63" t="s">
        <v>35</v>
      </c>
      <c r="CT261" s="63">
        <v>7</v>
      </c>
    </row>
    <row r="262" spans="1:98" ht="15.75" thickBot="1" x14ac:dyDescent="0.3">
      <c r="A262" s="64" t="s">
        <v>1253</v>
      </c>
      <c r="B262" s="63">
        <v>26</v>
      </c>
      <c r="C262" s="63"/>
      <c r="D262" s="63" t="s">
        <v>61</v>
      </c>
      <c r="E262" s="63" t="s">
        <v>38</v>
      </c>
      <c r="F262" s="63" t="s">
        <v>32</v>
      </c>
      <c r="G262" s="63" t="s">
        <v>33</v>
      </c>
      <c r="H262" s="63" t="s">
        <v>64</v>
      </c>
      <c r="I262" s="63" t="s">
        <v>48</v>
      </c>
      <c r="J262" s="63" t="s">
        <v>67</v>
      </c>
      <c r="K262" s="63" t="s">
        <v>49</v>
      </c>
      <c r="L262" s="63" t="s">
        <v>74</v>
      </c>
      <c r="M262" s="63" t="s">
        <v>40</v>
      </c>
      <c r="N262" s="63"/>
      <c r="O262" s="350"/>
      <c r="P262" s="63"/>
      <c r="Q262" s="63"/>
      <c r="R262" s="63"/>
      <c r="S262" s="63"/>
      <c r="T262" s="350"/>
      <c r="U262" s="63"/>
      <c r="V262" s="63"/>
      <c r="W262" s="63"/>
      <c r="X262" s="63"/>
      <c r="Y262" s="640"/>
      <c r="Z262" s="350"/>
      <c r="AA262" s="63"/>
      <c r="AB262" s="63"/>
      <c r="AC262" s="63"/>
      <c r="AD262" s="350"/>
      <c r="AE262" s="136"/>
      <c r="AF262" s="63"/>
      <c r="AG262" s="63"/>
      <c r="AH262" s="63"/>
      <c r="AI262" s="350"/>
      <c r="AJ262" s="63"/>
      <c r="AK262" s="63"/>
      <c r="AL262" s="63"/>
      <c r="AM262" s="63"/>
      <c r="AN262" s="63"/>
      <c r="AO262" s="63"/>
      <c r="AP262" s="350"/>
      <c r="AQ262" s="63"/>
      <c r="AR262" s="63"/>
      <c r="AS262" s="63"/>
      <c r="AT262" s="63"/>
      <c r="AU262" s="63"/>
      <c r="AV262" s="350"/>
      <c r="AW262" s="63"/>
      <c r="AX262" s="63"/>
      <c r="AY262" s="63"/>
      <c r="AZ262" s="63"/>
      <c r="BA262" s="649"/>
      <c r="BB262" s="63"/>
      <c r="BC262" s="63"/>
      <c r="BD262" s="63" t="s">
        <v>36</v>
      </c>
      <c r="BE262" s="63" t="s">
        <v>58</v>
      </c>
      <c r="BF262" s="350"/>
      <c r="BG262" s="63"/>
      <c r="BH262" s="63"/>
      <c r="BI262" s="63"/>
      <c r="BJ262" s="63"/>
      <c r="BK262" s="350"/>
      <c r="BL262" s="63"/>
      <c r="BM262" s="63"/>
      <c r="BN262" s="63"/>
      <c r="BO262" s="63"/>
      <c r="BP262" s="350"/>
      <c r="BQ262" s="63"/>
      <c r="BR262" s="63"/>
      <c r="BS262" s="63"/>
      <c r="BT262" s="63"/>
      <c r="BU262" s="350"/>
      <c r="BV262" s="63"/>
      <c r="BW262" s="63"/>
      <c r="BX262" s="63"/>
      <c r="BY262" s="63"/>
      <c r="BZ262" s="350"/>
      <c r="CA262" s="63"/>
      <c r="CB262" s="63"/>
      <c r="CC262" s="63"/>
      <c r="CD262" s="350"/>
      <c r="CE262" s="63"/>
      <c r="CF262" s="63"/>
      <c r="CG262" s="63"/>
      <c r="CH262" s="63"/>
      <c r="CI262" s="63" t="s">
        <v>128</v>
      </c>
      <c r="CJ262" s="63">
        <v>26</v>
      </c>
      <c r="CK262" s="382">
        <v>2</v>
      </c>
      <c r="CL262" s="63">
        <v>6</v>
      </c>
      <c r="CM262" s="63">
        <v>2</v>
      </c>
      <c r="CN262" s="63">
        <v>2</v>
      </c>
      <c r="CO262" s="63">
        <v>9</v>
      </c>
      <c r="CP262" s="63"/>
      <c r="CQ262" s="63">
        <v>2</v>
      </c>
      <c r="CR262" s="63"/>
      <c r="CS262" s="63" t="s">
        <v>34</v>
      </c>
      <c r="CT262" s="63">
        <v>21</v>
      </c>
    </row>
    <row r="263" spans="1:98" ht="15.75" thickBot="1" x14ac:dyDescent="0.3">
      <c r="A263" s="64" t="s">
        <v>1254</v>
      </c>
      <c r="B263" s="63">
        <v>27</v>
      </c>
      <c r="C263" s="63"/>
      <c r="D263" s="63" t="s">
        <v>38</v>
      </c>
      <c r="E263" s="63" t="s">
        <v>38</v>
      </c>
      <c r="F263" s="63" t="s">
        <v>63</v>
      </c>
      <c r="G263" s="63" t="s">
        <v>49</v>
      </c>
      <c r="H263" s="63" t="s">
        <v>67</v>
      </c>
      <c r="I263" s="63" t="s">
        <v>65</v>
      </c>
      <c r="J263" s="63" t="s">
        <v>38</v>
      </c>
      <c r="K263" s="63" t="s">
        <v>45</v>
      </c>
      <c r="L263" s="63" t="s">
        <v>38</v>
      </c>
      <c r="M263" s="63" t="s">
        <v>35</v>
      </c>
      <c r="N263" s="63"/>
      <c r="O263" s="350"/>
      <c r="P263" s="63"/>
      <c r="Q263" s="63"/>
      <c r="R263" s="63"/>
      <c r="S263" s="63"/>
      <c r="T263" s="350"/>
      <c r="U263" s="63"/>
      <c r="V263" s="63"/>
      <c r="W263" s="63"/>
      <c r="X263" s="63"/>
      <c r="Y263" s="640"/>
      <c r="Z263" s="350"/>
      <c r="AA263" s="63"/>
      <c r="AB263" s="63"/>
      <c r="AC263" s="63"/>
      <c r="AD263" s="350"/>
      <c r="AE263" s="136"/>
      <c r="AF263" s="63"/>
      <c r="AG263" s="63"/>
      <c r="AH263" s="63"/>
      <c r="AI263" s="350"/>
      <c r="AJ263" s="63"/>
      <c r="AK263" s="63"/>
      <c r="AL263" s="63"/>
      <c r="AM263" s="63"/>
      <c r="AN263" s="63"/>
      <c r="AO263" s="63"/>
      <c r="AP263" s="350"/>
      <c r="AQ263" s="63"/>
      <c r="AR263" s="63"/>
      <c r="AS263" s="63"/>
      <c r="AT263" s="63"/>
      <c r="AU263" s="63"/>
      <c r="AV263" s="350"/>
      <c r="AW263" s="63"/>
      <c r="AX263" s="63"/>
      <c r="AY263" s="63"/>
      <c r="AZ263" s="63"/>
      <c r="BA263" s="649"/>
      <c r="BB263" s="63"/>
      <c r="BC263" s="63"/>
      <c r="BD263" s="63" t="s">
        <v>35</v>
      </c>
      <c r="BE263" s="63" t="s">
        <v>58</v>
      </c>
      <c r="BF263" s="350"/>
      <c r="BG263" s="63"/>
      <c r="BH263" s="63"/>
      <c r="BI263" s="63"/>
      <c r="BJ263" s="63"/>
      <c r="BK263" s="350"/>
      <c r="BL263" s="63"/>
      <c r="BM263" s="63"/>
      <c r="BN263" s="63"/>
      <c r="BO263" s="63"/>
      <c r="BP263" s="350"/>
      <c r="BQ263" s="63"/>
      <c r="BR263" s="63"/>
      <c r="BS263" s="63"/>
      <c r="BT263" s="63"/>
      <c r="BU263" s="350"/>
      <c r="BV263" s="63"/>
      <c r="BW263" s="63"/>
      <c r="BX263" s="63"/>
      <c r="BY263" s="63"/>
      <c r="BZ263" s="350"/>
      <c r="CA263" s="63"/>
      <c r="CB263" s="63"/>
      <c r="CC263" s="63"/>
      <c r="CD263" s="350"/>
      <c r="CE263" s="63"/>
      <c r="CF263" s="63"/>
      <c r="CG263" s="63"/>
      <c r="CH263" s="63"/>
      <c r="CI263" s="63" t="s">
        <v>128</v>
      </c>
      <c r="CJ263" s="63">
        <v>27</v>
      </c>
      <c r="CK263" s="382">
        <v>0</v>
      </c>
      <c r="CL263" s="63">
        <v>8</v>
      </c>
      <c r="CM263" s="63">
        <v>3</v>
      </c>
      <c r="CN263" s="63">
        <v>1</v>
      </c>
      <c r="CO263" s="63">
        <v>6</v>
      </c>
      <c r="CP263" s="63"/>
      <c r="CQ263" s="63"/>
      <c r="CR263" s="63"/>
      <c r="CS263" s="63" t="s">
        <v>45</v>
      </c>
      <c r="CT263" s="63">
        <v>16</v>
      </c>
    </row>
    <row r="264" spans="1:98" ht="15.75" thickBot="1" x14ac:dyDescent="0.3">
      <c r="A264" s="64" t="s">
        <v>1255</v>
      </c>
      <c r="B264" s="63">
        <v>28</v>
      </c>
      <c r="C264" s="63"/>
      <c r="D264" s="63" t="s">
        <v>48</v>
      </c>
      <c r="E264" s="63" t="s">
        <v>65</v>
      </c>
      <c r="F264" s="63" t="s">
        <v>66</v>
      </c>
      <c r="G264" s="63" t="s">
        <v>38</v>
      </c>
      <c r="H264" s="63" t="s">
        <v>58</v>
      </c>
      <c r="I264" s="63" t="s">
        <v>58</v>
      </c>
      <c r="J264" s="63" t="s">
        <v>59</v>
      </c>
      <c r="K264" s="63" t="s">
        <v>33</v>
      </c>
      <c r="L264" s="63" t="s">
        <v>33</v>
      </c>
      <c r="M264" s="63" t="s">
        <v>45</v>
      </c>
      <c r="N264" s="63"/>
      <c r="O264" s="350"/>
      <c r="P264" s="63"/>
      <c r="Q264" s="63"/>
      <c r="R264" s="63"/>
      <c r="S264" s="63"/>
      <c r="T264" s="350"/>
      <c r="U264" s="63"/>
      <c r="V264" s="63"/>
      <c r="W264" s="63"/>
      <c r="X264" s="63"/>
      <c r="Y264" s="640"/>
      <c r="Z264" s="350"/>
      <c r="AA264" s="63"/>
      <c r="AB264" s="63"/>
      <c r="AC264" s="63"/>
      <c r="AD264" s="350"/>
      <c r="AE264" s="136"/>
      <c r="AF264" s="63"/>
      <c r="AG264" s="63"/>
      <c r="AH264" s="63"/>
      <c r="AI264" s="350"/>
      <c r="AJ264" s="63"/>
      <c r="AK264" s="63"/>
      <c r="AL264" s="63"/>
      <c r="AM264" s="63"/>
      <c r="AN264" s="63"/>
      <c r="AO264" s="63"/>
      <c r="AP264" s="350"/>
      <c r="AQ264" s="63"/>
      <c r="AR264" s="63"/>
      <c r="AS264" s="63"/>
      <c r="AT264" s="63"/>
      <c r="AU264" s="63"/>
      <c r="AV264" s="350"/>
      <c r="AW264" s="63"/>
      <c r="AX264" s="63"/>
      <c r="AY264" s="63"/>
      <c r="AZ264" s="63"/>
      <c r="BA264" s="649"/>
      <c r="BB264" s="63"/>
      <c r="BC264" s="63"/>
      <c r="BD264" s="63" t="s">
        <v>61</v>
      </c>
      <c r="BE264" s="63" t="s">
        <v>58</v>
      </c>
      <c r="BF264" s="350"/>
      <c r="BG264" s="63"/>
      <c r="BH264" s="63"/>
      <c r="BI264" s="63"/>
      <c r="BJ264" s="63"/>
      <c r="BK264" s="350"/>
      <c r="BL264" s="63"/>
      <c r="BM264" s="63"/>
      <c r="BN264" s="63"/>
      <c r="BO264" s="63"/>
      <c r="BP264" s="350"/>
      <c r="BQ264" s="63"/>
      <c r="BR264" s="63"/>
      <c r="BS264" s="63"/>
      <c r="BT264" s="63"/>
      <c r="BU264" s="350"/>
      <c r="BV264" s="63"/>
      <c r="BW264" s="63"/>
      <c r="BX264" s="63"/>
      <c r="BY264" s="63"/>
      <c r="BZ264" s="350"/>
      <c r="CA264" s="63"/>
      <c r="CB264" s="63"/>
      <c r="CC264" s="63"/>
      <c r="CD264" s="350"/>
      <c r="CE264" s="63"/>
      <c r="CF264" s="63"/>
      <c r="CG264" s="63"/>
      <c r="CH264" s="63"/>
      <c r="CI264" s="63" t="s">
        <v>128</v>
      </c>
      <c r="CJ264" s="63">
        <v>28</v>
      </c>
      <c r="CK264" s="382">
        <v>0</v>
      </c>
      <c r="CL264" s="63">
        <v>5</v>
      </c>
      <c r="CM264" s="63">
        <v>5</v>
      </c>
      <c r="CN264" s="63">
        <v>2</v>
      </c>
      <c r="CO264" s="63"/>
      <c r="CP264" s="63"/>
      <c r="CQ264" s="63"/>
      <c r="CR264" s="63"/>
      <c r="CS264" s="63" t="s">
        <v>35</v>
      </c>
      <c r="CT264" s="63">
        <v>5</v>
      </c>
    </row>
    <row r="265" spans="1:98" ht="15.75" thickBot="1" x14ac:dyDescent="0.3">
      <c r="A265" s="67" t="s">
        <v>70</v>
      </c>
      <c r="B265" s="63"/>
      <c r="C265" s="67"/>
      <c r="D265" s="67"/>
      <c r="E265" s="67">
        <v>1</v>
      </c>
      <c r="F265" s="67">
        <v>1</v>
      </c>
      <c r="G265" s="67">
        <v>2</v>
      </c>
      <c r="H265" s="67"/>
      <c r="I265" s="67">
        <v>1</v>
      </c>
      <c r="J265" s="67"/>
      <c r="K265" s="67">
        <v>3</v>
      </c>
      <c r="L265" s="67">
        <v>4</v>
      </c>
      <c r="M265" s="67">
        <v>2</v>
      </c>
      <c r="N265" s="67"/>
      <c r="O265" s="356"/>
      <c r="P265" s="67"/>
      <c r="Q265" s="67"/>
      <c r="R265" s="67"/>
      <c r="S265" s="67"/>
      <c r="T265" s="356"/>
      <c r="U265" s="67"/>
      <c r="V265" s="67"/>
      <c r="W265" s="67"/>
      <c r="X265" s="67"/>
      <c r="Y265" s="641"/>
      <c r="Z265" s="356"/>
      <c r="AA265" s="67"/>
      <c r="AB265" s="67"/>
      <c r="AC265" s="67"/>
      <c r="AD265" s="356"/>
      <c r="AE265" s="632"/>
      <c r="AF265" s="67"/>
      <c r="AG265" s="67"/>
      <c r="AH265" s="67"/>
      <c r="AI265" s="356"/>
      <c r="AJ265" s="67"/>
      <c r="AK265" s="67"/>
      <c r="AL265" s="67"/>
      <c r="AM265" s="67"/>
      <c r="AN265" s="67"/>
      <c r="AO265" s="67"/>
      <c r="AP265" s="356"/>
      <c r="AQ265" s="67"/>
      <c r="AR265" s="67"/>
      <c r="AS265" s="67"/>
      <c r="AT265" s="67"/>
      <c r="AU265" s="67"/>
      <c r="AV265" s="356"/>
      <c r="AW265" s="67"/>
      <c r="AX265" s="67"/>
      <c r="AY265" s="67"/>
      <c r="AZ265" s="67"/>
      <c r="BA265" s="650"/>
      <c r="BB265" s="67"/>
      <c r="BC265" s="67"/>
      <c r="BD265" s="67">
        <v>1</v>
      </c>
      <c r="BE265" s="67"/>
      <c r="BF265" s="356"/>
      <c r="BG265" s="67"/>
      <c r="BH265" s="67"/>
      <c r="BI265" s="67"/>
      <c r="BJ265" s="67"/>
      <c r="BK265" s="356"/>
      <c r="BL265" s="67"/>
      <c r="BM265" s="67"/>
      <c r="BN265" s="67"/>
      <c r="BO265" s="67"/>
      <c r="BP265" s="356"/>
      <c r="BQ265" s="67"/>
      <c r="BR265" s="67"/>
      <c r="BS265" s="67"/>
      <c r="BT265" s="67"/>
      <c r="BU265" s="356"/>
      <c r="BV265" s="67"/>
      <c r="BW265" s="67"/>
      <c r="BX265" s="67"/>
      <c r="BY265" s="67"/>
      <c r="BZ265" s="356"/>
      <c r="CA265" s="67"/>
      <c r="CB265" s="67"/>
      <c r="CC265" s="67"/>
      <c r="CD265" s="356"/>
      <c r="CE265" s="67"/>
      <c r="CF265" s="67"/>
      <c r="CG265" s="67"/>
      <c r="CH265" s="67"/>
      <c r="CI265" s="67"/>
      <c r="CJ265" s="63"/>
      <c r="CK265" s="382">
        <v>15</v>
      </c>
      <c r="CL265" s="63">
        <v>167</v>
      </c>
      <c r="CM265" s="63">
        <v>78</v>
      </c>
      <c r="CN265" s="63">
        <v>76</v>
      </c>
      <c r="CO265" s="268"/>
      <c r="CP265" s="269"/>
      <c r="CQ265" s="269"/>
      <c r="CR265" s="269"/>
      <c r="CS265" s="269"/>
      <c r="CT265" s="270"/>
    </row>
    <row r="266" spans="1:98" x14ac:dyDescent="0.25">
      <c r="A266" s="120" t="s">
        <v>425</v>
      </c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 s="637"/>
      <c r="Z266"/>
      <c r="AA266"/>
      <c r="AB266"/>
      <c r="AC266"/>
      <c r="AD266"/>
      <c r="AE266" s="133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 s="645"/>
      <c r="BB266"/>
      <c r="BC266"/>
      <c r="BD266"/>
      <c r="BE266"/>
      <c r="BF266"/>
      <c r="BG266"/>
      <c r="BH266"/>
      <c r="BI266"/>
      <c r="BJ266"/>
      <c r="BK266"/>
    </row>
    <row r="267" spans="1:98" x14ac:dyDescent="0.25">
      <c r="A267" s="273" t="e" vm="2">
        <v>#VALUE!</v>
      </c>
      <c r="B267" s="349" t="s">
        <v>79</v>
      </c>
      <c r="C267" s="273" t="e" vm="1">
        <v>#VALUE!</v>
      </c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 s="637"/>
      <c r="Z267"/>
      <c r="AA267"/>
      <c r="AB267"/>
      <c r="AC267"/>
      <c r="AD267"/>
      <c r="AE267" s="133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 s="645"/>
      <c r="BB267"/>
      <c r="BC267"/>
      <c r="BD267"/>
      <c r="BE267"/>
      <c r="BF267"/>
      <c r="BG267"/>
      <c r="BH267"/>
      <c r="BI267"/>
      <c r="BJ267"/>
      <c r="BK267"/>
    </row>
    <row r="268" spans="1:98" x14ac:dyDescent="0.25">
      <c r="A268" s="273"/>
      <c r="B268" s="59"/>
      <c r="C268" s="273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 s="637"/>
      <c r="Z268"/>
      <c r="AA268"/>
      <c r="AB268"/>
      <c r="AC268"/>
      <c r="AD268"/>
      <c r="AE268" s="133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 s="645"/>
      <c r="BB268"/>
      <c r="BC268"/>
      <c r="BD268"/>
      <c r="BE268"/>
      <c r="BF268"/>
      <c r="BG268"/>
      <c r="BH268"/>
      <c r="BI268"/>
      <c r="BJ268"/>
      <c r="BK268"/>
    </row>
    <row r="269" spans="1:98" x14ac:dyDescent="0.25">
      <c r="A269" s="273"/>
      <c r="B269" s="59"/>
      <c r="C269" s="273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 s="637"/>
      <c r="Z269"/>
      <c r="AA269"/>
      <c r="AB269"/>
      <c r="AC269"/>
      <c r="AD269"/>
      <c r="AE269" s="133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 s="645"/>
      <c r="BB269"/>
      <c r="BC269"/>
      <c r="BD269"/>
      <c r="BE269"/>
      <c r="BF269"/>
      <c r="BG269"/>
      <c r="BH269"/>
      <c r="BI269"/>
      <c r="BJ269"/>
      <c r="BK269"/>
    </row>
    <row r="270" spans="1:98" x14ac:dyDescent="0.25">
      <c r="A270" s="273"/>
      <c r="B270" s="349" t="s">
        <v>80</v>
      </c>
      <c r="C270" s="273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 s="637"/>
      <c r="Z270"/>
      <c r="AA270"/>
      <c r="AB270"/>
      <c r="AC270"/>
      <c r="AD270"/>
      <c r="AE270" s="133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 s="645"/>
      <c r="BB270"/>
      <c r="BC270"/>
      <c r="BD270"/>
      <c r="BE270"/>
      <c r="BF270"/>
      <c r="BG270"/>
      <c r="BH270"/>
      <c r="BI270"/>
      <c r="BJ270"/>
      <c r="BK270"/>
    </row>
    <row r="271" spans="1:98" x14ac:dyDescent="0.25">
      <c r="A271" s="273"/>
      <c r="B271" s="349" t="s">
        <v>81</v>
      </c>
      <c r="C271" s="273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 s="637"/>
      <c r="Z271"/>
      <c r="AA271"/>
      <c r="AB271"/>
      <c r="AC271"/>
      <c r="AD271"/>
      <c r="AE271" s="133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 s="645"/>
      <c r="BB271"/>
      <c r="BC271"/>
      <c r="BD271"/>
      <c r="BE271"/>
      <c r="BF271"/>
      <c r="BG271"/>
      <c r="BH271"/>
      <c r="BI271"/>
      <c r="BJ271"/>
      <c r="BK271"/>
    </row>
    <row r="272" spans="1:98" x14ac:dyDescent="0.25">
      <c r="A272" s="273"/>
      <c r="B272" s="349" t="s">
        <v>82</v>
      </c>
      <c r="C272" s="273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 s="637"/>
      <c r="Z272"/>
      <c r="AA272"/>
      <c r="AB272"/>
      <c r="AC272"/>
      <c r="AD272"/>
      <c r="AE272" s="133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 s="645"/>
      <c r="BB272"/>
      <c r="BC272"/>
      <c r="BD272"/>
      <c r="BE272"/>
      <c r="BF272"/>
      <c r="BG272"/>
      <c r="BH272"/>
      <c r="BI272"/>
      <c r="BJ272"/>
      <c r="BK272"/>
    </row>
    <row r="273" spans="1:101" ht="15.75" thickBot="1" x14ac:dyDescent="0.3">
      <c r="A273" s="273"/>
      <c r="B273" s="349" t="s">
        <v>427</v>
      </c>
      <c r="C273" s="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 s="637"/>
      <c r="Z273"/>
      <c r="AA273"/>
      <c r="AB273"/>
      <c r="AC273"/>
      <c r="AD273"/>
      <c r="AE273" s="13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 s="645"/>
      <c r="BB273"/>
      <c r="BC273"/>
      <c r="BD273"/>
      <c r="BE273"/>
      <c r="BF273"/>
      <c r="BG273"/>
      <c r="BH273"/>
      <c r="BI273"/>
      <c r="BJ273"/>
      <c r="BK273"/>
    </row>
    <row r="274" spans="1:101" ht="15.75" thickBot="1" x14ac:dyDescent="0.3">
      <c r="A274" s="350" t="s">
        <v>84</v>
      </c>
      <c r="B274" s="63" t="s">
        <v>85</v>
      </c>
      <c r="C274" s="350" t="s">
        <v>86</v>
      </c>
      <c r="D274" s="63" t="s">
        <v>87</v>
      </c>
      <c r="E274" s="350" t="s">
        <v>88</v>
      </c>
      <c r="F274" s="63" t="s">
        <v>1024</v>
      </c>
      <c r="G274" s="350" t="s">
        <v>89</v>
      </c>
      <c r="H274" s="63" t="s">
        <v>135</v>
      </c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 s="637"/>
      <c r="Z274"/>
      <c r="AA274"/>
      <c r="AB274"/>
      <c r="AC274"/>
      <c r="AD274"/>
      <c r="AE274" s="133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 s="645"/>
      <c r="BB274"/>
      <c r="BC274"/>
      <c r="BD274"/>
      <c r="BE274"/>
      <c r="BF274"/>
      <c r="BG274"/>
      <c r="BH274"/>
      <c r="BI274"/>
      <c r="BJ274"/>
      <c r="BK274"/>
    </row>
    <row r="275" spans="1:101" ht="15.75" thickBot="1" x14ac:dyDescent="0.3">
      <c r="A275" s="352" t="s">
        <v>41</v>
      </c>
      <c r="B275" s="352" t="s">
        <v>37</v>
      </c>
      <c r="C275" s="271" t="s">
        <v>50</v>
      </c>
      <c r="D275" s="271" t="s">
        <v>189</v>
      </c>
      <c r="E275" s="271" t="s">
        <v>190</v>
      </c>
      <c r="F275" s="271" t="s">
        <v>51</v>
      </c>
      <c r="G275" s="271" t="s">
        <v>191</v>
      </c>
      <c r="H275" s="271" t="s">
        <v>52</v>
      </c>
      <c r="I275" s="271" t="s">
        <v>53</v>
      </c>
      <c r="J275" s="271" t="s">
        <v>313</v>
      </c>
      <c r="K275" s="271" t="s">
        <v>54</v>
      </c>
      <c r="L275" s="271" t="s">
        <v>55</v>
      </c>
      <c r="M275" s="271" t="s">
        <v>56</v>
      </c>
      <c r="N275" s="271" t="s">
        <v>57</v>
      </c>
      <c r="O275" s="352" t="s">
        <v>412</v>
      </c>
      <c r="P275" s="271" t="s">
        <v>205</v>
      </c>
      <c r="Q275" s="271" t="s">
        <v>206</v>
      </c>
      <c r="R275" s="271" t="s">
        <v>207</v>
      </c>
      <c r="S275" s="271" t="s">
        <v>413</v>
      </c>
      <c r="T275" s="352" t="s">
        <v>192</v>
      </c>
      <c r="U275" s="271" t="s">
        <v>193</v>
      </c>
      <c r="V275" s="271" t="s">
        <v>194</v>
      </c>
      <c r="W275" s="271" t="s">
        <v>195</v>
      </c>
      <c r="X275" s="271" t="s">
        <v>1152</v>
      </c>
      <c r="Y275" s="638" t="s">
        <v>196</v>
      </c>
      <c r="Z275" s="352" t="s">
        <v>197</v>
      </c>
      <c r="AA275" s="271" t="s">
        <v>198</v>
      </c>
      <c r="AB275" s="271" t="s">
        <v>408</v>
      </c>
      <c r="AC275" s="271" t="s">
        <v>409</v>
      </c>
      <c r="AD275" s="352" t="s">
        <v>208</v>
      </c>
      <c r="AE275" s="630" t="s">
        <v>209</v>
      </c>
      <c r="AF275" s="271" t="s">
        <v>210</v>
      </c>
      <c r="AG275" s="271" t="s">
        <v>211</v>
      </c>
      <c r="AH275" s="271" t="s">
        <v>212</v>
      </c>
      <c r="AI275" s="352" t="s">
        <v>397</v>
      </c>
      <c r="AJ275" s="271" t="s">
        <v>398</v>
      </c>
      <c r="AK275" s="271" t="s">
        <v>399</v>
      </c>
      <c r="AL275" s="271" t="s">
        <v>400</v>
      </c>
      <c r="AM275" s="271" t="s">
        <v>401</v>
      </c>
      <c r="AN275" s="271" t="s">
        <v>1153</v>
      </c>
      <c r="AO275" s="271" t="s">
        <v>402</v>
      </c>
      <c r="AP275" s="352" t="s">
        <v>199</v>
      </c>
      <c r="AQ275" s="271" t="s">
        <v>200</v>
      </c>
      <c r="AR275" s="271" t="s">
        <v>201</v>
      </c>
      <c r="AS275" s="271" t="s">
        <v>202</v>
      </c>
      <c r="AT275" s="271" t="s">
        <v>1154</v>
      </c>
      <c r="AU275" s="271" t="s">
        <v>414</v>
      </c>
      <c r="AV275" s="352" t="s">
        <v>1155</v>
      </c>
      <c r="AW275" s="271" t="s">
        <v>1042</v>
      </c>
      <c r="AX275" s="271" t="s">
        <v>1043</v>
      </c>
      <c r="AY275" s="271" t="s">
        <v>1044</v>
      </c>
      <c r="AZ275" s="271" t="s">
        <v>1045</v>
      </c>
      <c r="BA275" s="646" t="s">
        <v>220</v>
      </c>
      <c r="BB275" s="271" t="s">
        <v>416</v>
      </c>
      <c r="BC275" s="271" t="s">
        <v>417</v>
      </c>
      <c r="BD275" s="271" t="s">
        <v>418</v>
      </c>
      <c r="BE275" s="271" t="s">
        <v>221</v>
      </c>
      <c r="BF275" s="352" t="s">
        <v>213</v>
      </c>
      <c r="BG275" s="271" t="s">
        <v>214</v>
      </c>
      <c r="BH275" s="271" t="s">
        <v>215</v>
      </c>
      <c r="BI275" s="271" t="s">
        <v>216</v>
      </c>
      <c r="BJ275" s="271" t="s">
        <v>217</v>
      </c>
      <c r="BK275" s="352" t="s">
        <v>222</v>
      </c>
      <c r="BL275" s="271" t="s">
        <v>419</v>
      </c>
      <c r="BM275" s="271" t="s">
        <v>420</v>
      </c>
      <c r="BN275" s="271" t="s">
        <v>421</v>
      </c>
      <c r="BO275" s="271" t="s">
        <v>223</v>
      </c>
      <c r="BP275" s="352" t="s">
        <v>403</v>
      </c>
      <c r="BQ275" s="271" t="s">
        <v>404</v>
      </c>
      <c r="BR275" s="271" t="s">
        <v>405</v>
      </c>
      <c r="BS275" s="271" t="s">
        <v>406</v>
      </c>
      <c r="BT275" s="271" t="s">
        <v>407</v>
      </c>
      <c r="BU275" s="352" t="s">
        <v>1111</v>
      </c>
      <c r="BV275" s="271" t="s">
        <v>1077</v>
      </c>
      <c r="BW275" s="271" t="s">
        <v>1078</v>
      </c>
      <c r="BX275" s="271" t="s">
        <v>1079</v>
      </c>
      <c r="BY275" s="271" t="s">
        <v>1080</v>
      </c>
      <c r="BZ275" s="352" t="s">
        <v>1112</v>
      </c>
      <c r="CA275" s="271" t="s">
        <v>1113</v>
      </c>
      <c r="CB275" s="271" t="s">
        <v>1114</v>
      </c>
      <c r="CC275" s="271" t="s">
        <v>1115</v>
      </c>
      <c r="CD275" s="352" t="s">
        <v>1116</v>
      </c>
      <c r="CE275" s="271" t="s">
        <v>1117</v>
      </c>
      <c r="CF275" s="271" t="s">
        <v>1118</v>
      </c>
      <c r="CG275" s="271" t="s">
        <v>1119</v>
      </c>
      <c r="CH275" s="271" t="s">
        <v>1120</v>
      </c>
      <c r="CI275" s="271" t="s">
        <v>127</v>
      </c>
      <c r="CJ275" s="352" t="s">
        <v>37</v>
      </c>
      <c r="CK275" s="384" t="s">
        <v>154</v>
      </c>
      <c r="CL275" s="352" t="s">
        <v>155</v>
      </c>
      <c r="CM275" s="352" t="s">
        <v>156</v>
      </c>
      <c r="CN275" s="352" t="s">
        <v>157</v>
      </c>
      <c r="CO275" s="354" t="s">
        <v>158</v>
      </c>
      <c r="CP275" s="355"/>
      <c r="CQ275" s="354" t="s">
        <v>159</v>
      </c>
      <c r="CR275" s="355"/>
      <c r="CS275" s="352" t="s">
        <v>107</v>
      </c>
      <c r="CT275" s="352" t="s">
        <v>160</v>
      </c>
    </row>
    <row r="276" spans="1:101" ht="15.75" thickBot="1" x14ac:dyDescent="0.3">
      <c r="A276" s="353"/>
      <c r="B276" s="353"/>
      <c r="C276" s="272"/>
      <c r="D276" s="272"/>
      <c r="E276" s="272"/>
      <c r="F276" s="272"/>
      <c r="G276" s="272"/>
      <c r="H276" s="272"/>
      <c r="I276" s="272"/>
      <c r="J276" s="272"/>
      <c r="K276" s="272"/>
      <c r="L276" s="272"/>
      <c r="M276" s="272"/>
      <c r="N276" s="272"/>
      <c r="O276" s="353"/>
      <c r="P276" s="272"/>
      <c r="Q276" s="272"/>
      <c r="R276" s="272"/>
      <c r="S276" s="272"/>
      <c r="T276" s="353"/>
      <c r="U276" s="272"/>
      <c r="V276" s="272"/>
      <c r="W276" s="272"/>
      <c r="X276" s="272"/>
      <c r="Y276" s="639"/>
      <c r="Z276" s="353"/>
      <c r="AA276" s="272"/>
      <c r="AB276" s="272"/>
      <c r="AC276" s="272"/>
      <c r="AD276" s="353"/>
      <c r="AE276" s="631"/>
      <c r="AF276" s="272"/>
      <c r="AG276" s="272"/>
      <c r="AH276" s="272"/>
      <c r="AI276" s="353"/>
      <c r="AJ276" s="272"/>
      <c r="AK276" s="272"/>
      <c r="AL276" s="272"/>
      <c r="AM276" s="272"/>
      <c r="AN276" s="272"/>
      <c r="AO276" s="272"/>
      <c r="AP276" s="353"/>
      <c r="AQ276" s="272"/>
      <c r="AR276" s="272"/>
      <c r="AS276" s="272"/>
      <c r="AT276" s="272"/>
      <c r="AU276" s="272"/>
      <c r="AV276" s="353"/>
      <c r="AW276" s="272"/>
      <c r="AX276" s="272"/>
      <c r="AY276" s="272"/>
      <c r="AZ276" s="272"/>
      <c r="BA276" s="647"/>
      <c r="BB276" s="272"/>
      <c r="BC276" s="272"/>
      <c r="BD276" s="272"/>
      <c r="BE276" s="272"/>
      <c r="BF276" s="353"/>
      <c r="BG276" s="272"/>
      <c r="BH276" s="272"/>
      <c r="BI276" s="272"/>
      <c r="BJ276" s="272"/>
      <c r="BK276" s="353"/>
      <c r="BL276" s="272"/>
      <c r="BM276" s="272"/>
      <c r="BN276" s="272"/>
      <c r="BO276" s="272"/>
      <c r="BP276" s="353"/>
      <c r="BQ276" s="272"/>
      <c r="BR276" s="272"/>
      <c r="BS276" s="272"/>
      <c r="BT276" s="272"/>
      <c r="BU276" s="353"/>
      <c r="BV276" s="272"/>
      <c r="BW276" s="272"/>
      <c r="BX276" s="272"/>
      <c r="BY276" s="272"/>
      <c r="BZ276" s="353"/>
      <c r="CA276" s="272"/>
      <c r="CB276" s="272"/>
      <c r="CC276" s="272"/>
      <c r="CD276" s="353"/>
      <c r="CE276" s="272"/>
      <c r="CF276" s="272"/>
      <c r="CG276" s="272"/>
      <c r="CH276" s="272"/>
      <c r="CI276" s="272"/>
      <c r="CJ276" s="353"/>
      <c r="CK276" s="385"/>
      <c r="CL276" s="353"/>
      <c r="CM276" s="353"/>
      <c r="CN276" s="353"/>
      <c r="CO276" s="351" t="s">
        <v>161</v>
      </c>
      <c r="CP276" s="351" t="s">
        <v>162</v>
      </c>
      <c r="CQ276" s="351" t="s">
        <v>161</v>
      </c>
      <c r="CR276" s="351" t="s">
        <v>162</v>
      </c>
      <c r="CS276" s="353"/>
      <c r="CT276" s="353"/>
    </row>
    <row r="277" spans="1:101" ht="15.75" thickBot="1" x14ac:dyDescent="0.3">
      <c r="A277" s="64" t="s">
        <v>1256</v>
      </c>
      <c r="B277" s="63">
        <v>1</v>
      </c>
      <c r="C277" s="63"/>
      <c r="D277" s="63" t="s">
        <v>38</v>
      </c>
      <c r="E277" s="63" t="s">
        <v>65</v>
      </c>
      <c r="F277" s="63" t="s">
        <v>38</v>
      </c>
      <c r="G277" s="63" t="s">
        <v>39</v>
      </c>
      <c r="H277" s="63" t="s">
        <v>67</v>
      </c>
      <c r="I277" s="63" t="s">
        <v>47</v>
      </c>
      <c r="J277" s="63" t="s">
        <v>59</v>
      </c>
      <c r="K277" s="63" t="s">
        <v>61</v>
      </c>
      <c r="L277" s="63" t="s">
        <v>38</v>
      </c>
      <c r="M277" s="63" t="s">
        <v>58</v>
      </c>
      <c r="N277" s="63" t="s">
        <v>48</v>
      </c>
      <c r="O277" s="350"/>
      <c r="P277" s="63"/>
      <c r="Q277" s="63"/>
      <c r="R277" s="63"/>
      <c r="S277" s="63"/>
      <c r="T277" s="350"/>
      <c r="U277" s="63"/>
      <c r="V277" s="63"/>
      <c r="W277" s="63"/>
      <c r="X277" s="63"/>
      <c r="Y277" s="640"/>
      <c r="Z277" s="350"/>
      <c r="AA277" s="63"/>
      <c r="AB277" s="63"/>
      <c r="AC277" s="63"/>
      <c r="AD277" s="350"/>
      <c r="AE277" s="136"/>
      <c r="AF277" s="63"/>
      <c r="AG277" s="63"/>
      <c r="AH277" s="63"/>
      <c r="AI277" s="350"/>
      <c r="AJ277" s="63"/>
      <c r="AK277" s="63"/>
      <c r="AL277" s="63"/>
      <c r="AM277" s="63"/>
      <c r="AN277" s="63"/>
      <c r="AO277" s="63"/>
      <c r="AP277" s="350"/>
      <c r="AQ277" s="63" t="s">
        <v>61</v>
      </c>
      <c r="AR277" s="63" t="s">
        <v>35</v>
      </c>
      <c r="AS277" s="63" t="s">
        <v>61</v>
      </c>
      <c r="AT277" s="63"/>
      <c r="AU277" s="63" t="s">
        <v>48</v>
      </c>
      <c r="AV277" s="350"/>
      <c r="AW277" s="63"/>
      <c r="AX277" s="63"/>
      <c r="AY277" s="63"/>
      <c r="AZ277" s="63"/>
      <c r="BA277" s="649"/>
      <c r="BB277" s="63"/>
      <c r="BC277" s="63"/>
      <c r="BD277" s="63"/>
      <c r="BE277" s="63"/>
      <c r="BF277" s="350"/>
      <c r="BG277" s="63"/>
      <c r="BH277" s="63"/>
      <c r="BI277" s="63"/>
      <c r="BJ277" s="63"/>
      <c r="BK277" s="350"/>
      <c r="BL277" s="63"/>
      <c r="BM277" s="63"/>
      <c r="BN277" s="63"/>
      <c r="BO277" s="63"/>
      <c r="BP277" s="350"/>
      <c r="BQ277" s="63"/>
      <c r="BR277" s="63"/>
      <c r="BS277" s="63"/>
      <c r="BT277" s="63"/>
      <c r="BU277" s="350"/>
      <c r="BV277" s="63"/>
      <c r="BW277" s="63"/>
      <c r="BX277" s="63"/>
      <c r="BY277" s="63"/>
      <c r="BZ277" s="350"/>
      <c r="CA277" s="63"/>
      <c r="CB277" s="63"/>
      <c r="CC277" s="63"/>
      <c r="CD277" s="350"/>
      <c r="CE277" s="63"/>
      <c r="CF277" s="63"/>
      <c r="CG277" s="63"/>
      <c r="CH277" s="63"/>
      <c r="CI277" s="63" t="s">
        <v>128</v>
      </c>
      <c r="CJ277" s="63">
        <v>1</v>
      </c>
      <c r="CK277" s="382">
        <v>0</v>
      </c>
      <c r="CL277" s="63">
        <v>8</v>
      </c>
      <c r="CM277" s="63">
        <v>4</v>
      </c>
      <c r="CN277" s="63">
        <v>3</v>
      </c>
      <c r="CO277" s="63">
        <v>2</v>
      </c>
      <c r="CP277" s="63"/>
      <c r="CQ277" s="63"/>
      <c r="CR277" s="63"/>
      <c r="CS277" s="63" t="s">
        <v>48</v>
      </c>
      <c r="CT277" s="63">
        <v>17</v>
      </c>
      <c r="CV277">
        <v>0</v>
      </c>
      <c r="CW277">
        <f>COUNTIF($CK$277:$CK$312,"=0")</f>
        <v>20</v>
      </c>
    </row>
    <row r="278" spans="1:101" ht="15.75" thickBot="1" x14ac:dyDescent="0.3">
      <c r="A278" s="64" t="s">
        <v>1257</v>
      </c>
      <c r="B278" s="63">
        <v>2</v>
      </c>
      <c r="C278" s="63"/>
      <c r="D278" s="63" t="s">
        <v>33</v>
      </c>
      <c r="E278" s="63" t="s">
        <v>62</v>
      </c>
      <c r="F278" s="63" t="s">
        <v>48</v>
      </c>
      <c r="G278" s="63" t="s">
        <v>33</v>
      </c>
      <c r="H278" s="63" t="s">
        <v>64</v>
      </c>
      <c r="I278" s="63" t="s">
        <v>47</v>
      </c>
      <c r="J278" s="63" t="s">
        <v>67</v>
      </c>
      <c r="K278" s="63" t="s">
        <v>33</v>
      </c>
      <c r="L278" s="63" t="s">
        <v>62</v>
      </c>
      <c r="M278" s="63" t="s">
        <v>47</v>
      </c>
      <c r="N278" s="63" t="s">
        <v>39</v>
      </c>
      <c r="O278" s="350"/>
      <c r="P278" s="63"/>
      <c r="Q278" s="63"/>
      <c r="R278" s="63"/>
      <c r="S278" s="63"/>
      <c r="T278" s="350"/>
      <c r="U278" s="63"/>
      <c r="V278" s="63"/>
      <c r="W278" s="63"/>
      <c r="X278" s="63"/>
      <c r="Y278" s="640"/>
      <c r="Z278" s="350"/>
      <c r="AA278" s="63"/>
      <c r="AB278" s="63"/>
      <c r="AC278" s="63"/>
      <c r="AD278" s="350"/>
      <c r="AE278" s="136"/>
      <c r="AF278" s="63"/>
      <c r="AG278" s="63"/>
      <c r="AH278" s="63"/>
      <c r="AI278" s="350"/>
      <c r="AJ278" s="63"/>
      <c r="AK278" s="63"/>
      <c r="AL278" s="63"/>
      <c r="AM278" s="63"/>
      <c r="AN278" s="63"/>
      <c r="AO278" s="63"/>
      <c r="AP278" s="350"/>
      <c r="AQ278" s="63" t="s">
        <v>35</v>
      </c>
      <c r="AR278" s="63" t="s">
        <v>63</v>
      </c>
      <c r="AS278" s="63" t="s">
        <v>60</v>
      </c>
      <c r="AT278" s="63"/>
      <c r="AU278" s="63" t="s">
        <v>48</v>
      </c>
      <c r="AV278" s="350"/>
      <c r="AW278" s="63"/>
      <c r="AX278" s="63"/>
      <c r="AY278" s="63"/>
      <c r="AZ278" s="63"/>
      <c r="BA278" s="649"/>
      <c r="BB278" s="63"/>
      <c r="BC278" s="63"/>
      <c r="BD278" s="63"/>
      <c r="BE278" s="63"/>
      <c r="BF278" s="350"/>
      <c r="BG278" s="63"/>
      <c r="BH278" s="63"/>
      <c r="BI278" s="63"/>
      <c r="BJ278" s="63"/>
      <c r="BK278" s="350"/>
      <c r="BL278" s="63"/>
      <c r="BM278" s="63"/>
      <c r="BN278" s="63"/>
      <c r="BO278" s="63"/>
      <c r="BP278" s="350"/>
      <c r="BQ278" s="63"/>
      <c r="BR278" s="63"/>
      <c r="BS278" s="63"/>
      <c r="BT278" s="63"/>
      <c r="BU278" s="350"/>
      <c r="BV278" s="63"/>
      <c r="BW278" s="63"/>
      <c r="BX278" s="63"/>
      <c r="BY278" s="63"/>
      <c r="BZ278" s="350"/>
      <c r="CA278" s="63"/>
      <c r="CB278" s="63"/>
      <c r="CC278" s="63"/>
      <c r="CD278" s="350"/>
      <c r="CE278" s="63"/>
      <c r="CF278" s="63"/>
      <c r="CG278" s="63"/>
      <c r="CH278" s="63"/>
      <c r="CI278" s="63" t="s">
        <v>128</v>
      </c>
      <c r="CJ278" s="63">
        <v>2</v>
      </c>
      <c r="CK278" s="382">
        <v>0</v>
      </c>
      <c r="CL278" s="63">
        <v>6</v>
      </c>
      <c r="CM278" s="63">
        <v>5</v>
      </c>
      <c r="CN278" s="63">
        <v>4</v>
      </c>
      <c r="CO278" s="63"/>
      <c r="CP278" s="63"/>
      <c r="CQ278" s="63"/>
      <c r="CR278" s="63"/>
      <c r="CS278" s="63" t="s">
        <v>63</v>
      </c>
      <c r="CT278" s="63">
        <v>11</v>
      </c>
      <c r="CV278">
        <v>1</v>
      </c>
      <c r="CW278">
        <f>COUNTIF($CK$277:$CK$312,"=1")</f>
        <v>5</v>
      </c>
    </row>
    <row r="279" spans="1:101" ht="15.75" thickBot="1" x14ac:dyDescent="0.3">
      <c r="A279" s="64" t="s">
        <v>1258</v>
      </c>
      <c r="B279" s="63">
        <v>3</v>
      </c>
      <c r="C279" s="63"/>
      <c r="D279" s="63" t="s">
        <v>32</v>
      </c>
      <c r="E279" s="63" t="s">
        <v>32</v>
      </c>
      <c r="F279" s="63" t="s">
        <v>45</v>
      </c>
      <c r="G279" s="63" t="s">
        <v>32</v>
      </c>
      <c r="H279" s="63" t="s">
        <v>66</v>
      </c>
      <c r="I279" s="63" t="s">
        <v>67</v>
      </c>
      <c r="J279" s="63" t="s">
        <v>59</v>
      </c>
      <c r="K279" s="63" t="s">
        <v>36</v>
      </c>
      <c r="L279" s="63" t="s">
        <v>74</v>
      </c>
      <c r="M279" s="63" t="s">
        <v>62</v>
      </c>
      <c r="N279" s="63" t="s">
        <v>61</v>
      </c>
      <c r="O279" s="350"/>
      <c r="P279" s="63"/>
      <c r="Q279" s="63"/>
      <c r="R279" s="63"/>
      <c r="S279" s="63"/>
      <c r="T279" s="350"/>
      <c r="U279" s="63"/>
      <c r="V279" s="63"/>
      <c r="W279" s="63"/>
      <c r="X279" s="63"/>
      <c r="Y279" s="640"/>
      <c r="Z279" s="350"/>
      <c r="AA279" s="63"/>
      <c r="AB279" s="63"/>
      <c r="AC279" s="63"/>
      <c r="AD279" s="350"/>
      <c r="AE279" s="136"/>
      <c r="AF279" s="63"/>
      <c r="AG279" s="63"/>
      <c r="AH279" s="63"/>
      <c r="AI279" s="350"/>
      <c r="AJ279" s="63"/>
      <c r="AK279" s="63"/>
      <c r="AL279" s="63"/>
      <c r="AM279" s="63"/>
      <c r="AN279" s="63"/>
      <c r="AO279" s="63"/>
      <c r="AP279" s="350"/>
      <c r="AQ279" s="63" t="s">
        <v>61</v>
      </c>
      <c r="AR279" s="63" t="s">
        <v>61</v>
      </c>
      <c r="AS279" s="63" t="s">
        <v>105</v>
      </c>
      <c r="AT279" s="63"/>
      <c r="AU279" s="63" t="s">
        <v>48</v>
      </c>
      <c r="AV279" s="350"/>
      <c r="AW279" s="63"/>
      <c r="AX279" s="63"/>
      <c r="AY279" s="63"/>
      <c r="AZ279" s="63"/>
      <c r="BA279" s="649"/>
      <c r="BB279" s="63"/>
      <c r="BC279" s="63"/>
      <c r="BD279" s="63"/>
      <c r="BE279" s="63"/>
      <c r="BF279" s="350"/>
      <c r="BG279" s="63"/>
      <c r="BH279" s="63"/>
      <c r="BI279" s="63"/>
      <c r="BJ279" s="63"/>
      <c r="BK279" s="350"/>
      <c r="BL279" s="63"/>
      <c r="BM279" s="63"/>
      <c r="BN279" s="63"/>
      <c r="BO279" s="63"/>
      <c r="BP279" s="350"/>
      <c r="BQ279" s="63"/>
      <c r="BR279" s="63"/>
      <c r="BS279" s="63"/>
      <c r="BT279" s="63"/>
      <c r="BU279" s="350"/>
      <c r="BV279" s="63"/>
      <c r="BW279" s="63"/>
      <c r="BX279" s="63"/>
      <c r="BY279" s="63"/>
      <c r="BZ279" s="350"/>
      <c r="CA279" s="63"/>
      <c r="CB279" s="63"/>
      <c r="CC279" s="63"/>
      <c r="CD279" s="350"/>
      <c r="CE279" s="63"/>
      <c r="CF279" s="63"/>
      <c r="CG279" s="63"/>
      <c r="CH279" s="63"/>
      <c r="CI279" s="63" t="s">
        <v>128</v>
      </c>
      <c r="CJ279" s="63">
        <v>3</v>
      </c>
      <c r="CK279" s="382">
        <v>2</v>
      </c>
      <c r="CL279" s="63">
        <v>8</v>
      </c>
      <c r="CM279" s="63">
        <v>2</v>
      </c>
      <c r="CN279" s="63">
        <v>3</v>
      </c>
      <c r="CO279" s="63">
        <v>18</v>
      </c>
      <c r="CP279" s="63"/>
      <c r="CQ279" s="63">
        <v>1</v>
      </c>
      <c r="CR279" s="63"/>
      <c r="CS279" s="63" t="s">
        <v>60</v>
      </c>
      <c r="CT279" s="63">
        <v>28</v>
      </c>
      <c r="CV279">
        <v>2</v>
      </c>
      <c r="CW279">
        <f>COUNTIF($CK$277:$CK$312,"=2")</f>
        <v>4</v>
      </c>
    </row>
    <row r="280" spans="1:101" ht="15.75" thickBot="1" x14ac:dyDescent="0.3">
      <c r="A280" s="64" t="s">
        <v>1259</v>
      </c>
      <c r="B280" s="63">
        <v>4</v>
      </c>
      <c r="C280" s="63"/>
      <c r="D280" s="63" t="s">
        <v>63</v>
      </c>
      <c r="E280" s="63" t="s">
        <v>58</v>
      </c>
      <c r="F280" s="63" t="s">
        <v>39</v>
      </c>
      <c r="G280" s="63" t="s">
        <v>39</v>
      </c>
      <c r="H280" s="63" t="s">
        <v>47</v>
      </c>
      <c r="I280" s="63" t="s">
        <v>47</v>
      </c>
      <c r="J280" s="63" t="s">
        <v>58</v>
      </c>
      <c r="K280" s="63" t="s">
        <v>38</v>
      </c>
      <c r="L280" s="63" t="s">
        <v>65</v>
      </c>
      <c r="M280" s="63" t="s">
        <v>64</v>
      </c>
      <c r="N280" s="63" t="s">
        <v>39</v>
      </c>
      <c r="O280" s="350"/>
      <c r="P280" s="63"/>
      <c r="Q280" s="63"/>
      <c r="R280" s="63"/>
      <c r="S280" s="63"/>
      <c r="T280" s="350"/>
      <c r="U280" s="63"/>
      <c r="V280" s="63"/>
      <c r="W280" s="63"/>
      <c r="X280" s="63"/>
      <c r="Y280" s="640"/>
      <c r="Z280" s="350"/>
      <c r="AA280" s="63"/>
      <c r="AB280" s="63"/>
      <c r="AC280" s="63"/>
      <c r="AD280" s="350"/>
      <c r="AE280" s="136"/>
      <c r="AF280" s="63"/>
      <c r="AG280" s="63"/>
      <c r="AH280" s="63"/>
      <c r="AI280" s="350"/>
      <c r="AJ280" s="63"/>
      <c r="AK280" s="63"/>
      <c r="AL280" s="63"/>
      <c r="AM280" s="63"/>
      <c r="AN280" s="63"/>
      <c r="AO280" s="63"/>
      <c r="AP280" s="350"/>
      <c r="AQ280" s="63" t="s">
        <v>48</v>
      </c>
      <c r="AR280" s="63" t="s">
        <v>63</v>
      </c>
      <c r="AS280" s="63" t="s">
        <v>32</v>
      </c>
      <c r="AT280" s="63"/>
      <c r="AU280" s="63" t="s">
        <v>48</v>
      </c>
      <c r="AV280" s="350"/>
      <c r="AW280" s="63"/>
      <c r="AX280" s="63"/>
      <c r="AY280" s="63"/>
      <c r="AZ280" s="63"/>
      <c r="BA280" s="649"/>
      <c r="BB280" s="63"/>
      <c r="BC280" s="63"/>
      <c r="BD280" s="63"/>
      <c r="BE280" s="63"/>
      <c r="BF280" s="350"/>
      <c r="BG280" s="63"/>
      <c r="BH280" s="63"/>
      <c r="BI280" s="63"/>
      <c r="BJ280" s="63"/>
      <c r="BK280" s="350"/>
      <c r="BL280" s="63"/>
      <c r="BM280" s="63"/>
      <c r="BN280" s="63"/>
      <c r="BO280" s="63"/>
      <c r="BP280" s="350"/>
      <c r="BQ280" s="63"/>
      <c r="BR280" s="63"/>
      <c r="BS280" s="63"/>
      <c r="BT280" s="63"/>
      <c r="BU280" s="350"/>
      <c r="BV280" s="63"/>
      <c r="BW280" s="63"/>
      <c r="BX280" s="63"/>
      <c r="BY280" s="63"/>
      <c r="BZ280" s="350"/>
      <c r="CA280" s="63"/>
      <c r="CB280" s="63"/>
      <c r="CC280" s="63"/>
      <c r="CD280" s="350"/>
      <c r="CE280" s="63"/>
      <c r="CF280" s="63"/>
      <c r="CG280" s="63"/>
      <c r="CH280" s="63"/>
      <c r="CI280" s="63" t="s">
        <v>130</v>
      </c>
      <c r="CJ280" s="63">
        <v>4</v>
      </c>
      <c r="CK280" s="382">
        <v>0</v>
      </c>
      <c r="CL280" s="63">
        <v>5</v>
      </c>
      <c r="CM280" s="63">
        <v>7</v>
      </c>
      <c r="CN280" s="63">
        <v>3</v>
      </c>
      <c r="CO280" s="63">
        <v>2</v>
      </c>
      <c r="CP280" s="63"/>
      <c r="CQ280" s="63"/>
      <c r="CR280" s="63"/>
      <c r="CS280" s="63" t="s">
        <v>62</v>
      </c>
      <c r="CT280" s="63">
        <v>7</v>
      </c>
      <c r="CV280">
        <v>3</v>
      </c>
      <c r="CW280">
        <f>COUNTIF($CK$277:$CK$312,"=3")</f>
        <v>1</v>
      </c>
    </row>
    <row r="281" spans="1:101" ht="15.75" thickBot="1" x14ac:dyDescent="0.3">
      <c r="A281" s="64" t="s">
        <v>1260</v>
      </c>
      <c r="B281" s="63">
        <v>5</v>
      </c>
      <c r="C281" s="63"/>
      <c r="D281" s="63" t="s">
        <v>39</v>
      </c>
      <c r="E281" s="63" t="s">
        <v>60</v>
      </c>
      <c r="F281" s="63" t="s">
        <v>35</v>
      </c>
      <c r="G281" s="63" t="s">
        <v>33</v>
      </c>
      <c r="H281" s="63" t="s">
        <v>64</v>
      </c>
      <c r="I281" s="63" t="s">
        <v>47</v>
      </c>
      <c r="J281" s="63" t="s">
        <v>58</v>
      </c>
      <c r="K281" s="63" t="s">
        <v>49</v>
      </c>
      <c r="L281" s="63" t="s">
        <v>66</v>
      </c>
      <c r="M281" s="63" t="s">
        <v>38</v>
      </c>
      <c r="N281" s="63" t="s">
        <v>39</v>
      </c>
      <c r="O281" s="350"/>
      <c r="P281" s="63"/>
      <c r="Q281" s="63"/>
      <c r="R281" s="63"/>
      <c r="S281" s="63"/>
      <c r="T281" s="350"/>
      <c r="U281" s="63"/>
      <c r="V281" s="63"/>
      <c r="W281" s="63"/>
      <c r="X281" s="63"/>
      <c r="Y281" s="640"/>
      <c r="Z281" s="350"/>
      <c r="AA281" s="63"/>
      <c r="AB281" s="63"/>
      <c r="AC281" s="63"/>
      <c r="AD281" s="350"/>
      <c r="AE281" s="136"/>
      <c r="AF281" s="63"/>
      <c r="AG281" s="63"/>
      <c r="AH281" s="63"/>
      <c r="AI281" s="350"/>
      <c r="AJ281" s="63"/>
      <c r="AK281" s="63"/>
      <c r="AL281" s="63"/>
      <c r="AM281" s="63"/>
      <c r="AN281" s="63"/>
      <c r="AO281" s="63"/>
      <c r="AP281" s="350"/>
      <c r="AQ281" s="63" t="s">
        <v>31</v>
      </c>
      <c r="AR281" s="63" t="s">
        <v>48</v>
      </c>
      <c r="AS281" s="63" t="s">
        <v>33</v>
      </c>
      <c r="AT281" s="63"/>
      <c r="AU281" s="63" t="s">
        <v>48</v>
      </c>
      <c r="AV281" s="350"/>
      <c r="AW281" s="63"/>
      <c r="AX281" s="63"/>
      <c r="AY281" s="63"/>
      <c r="AZ281" s="63"/>
      <c r="BA281" s="649"/>
      <c r="BB281" s="63"/>
      <c r="BC281" s="63"/>
      <c r="BD281" s="63"/>
      <c r="BE281" s="63"/>
      <c r="BF281" s="350"/>
      <c r="BG281" s="63"/>
      <c r="BH281" s="63"/>
      <c r="BI281" s="63"/>
      <c r="BJ281" s="63"/>
      <c r="BK281" s="350"/>
      <c r="BL281" s="63"/>
      <c r="BM281" s="63"/>
      <c r="BN281" s="63"/>
      <c r="BO281" s="63"/>
      <c r="BP281" s="350"/>
      <c r="BQ281" s="63"/>
      <c r="BR281" s="63"/>
      <c r="BS281" s="63"/>
      <c r="BT281" s="63"/>
      <c r="BU281" s="350"/>
      <c r="BV281" s="63"/>
      <c r="BW281" s="63"/>
      <c r="BX281" s="63"/>
      <c r="BY281" s="63"/>
      <c r="BZ281" s="350"/>
      <c r="CA281" s="63"/>
      <c r="CB281" s="63"/>
      <c r="CC281" s="63"/>
      <c r="CD281" s="350"/>
      <c r="CE281" s="63"/>
      <c r="CF281" s="63"/>
      <c r="CG281" s="63"/>
      <c r="CH281" s="63"/>
      <c r="CI281" s="63" t="s">
        <v>128</v>
      </c>
      <c r="CJ281" s="63">
        <v>5</v>
      </c>
      <c r="CK281" s="382">
        <v>1</v>
      </c>
      <c r="CL281" s="63">
        <v>8</v>
      </c>
      <c r="CM281" s="63">
        <v>3</v>
      </c>
      <c r="CN281" s="63">
        <v>3</v>
      </c>
      <c r="CO281" s="63">
        <v>1</v>
      </c>
      <c r="CP281" s="63"/>
      <c r="CQ281" s="63"/>
      <c r="CR281" s="63"/>
      <c r="CS281" s="63" t="s">
        <v>39</v>
      </c>
      <c r="CT281" s="63">
        <v>18</v>
      </c>
      <c r="CV281">
        <v>4</v>
      </c>
      <c r="CW281">
        <f>COUNTIF($CK$277:$CK$312,"=4")</f>
        <v>1</v>
      </c>
    </row>
    <row r="282" spans="1:101" ht="15.75" thickBot="1" x14ac:dyDescent="0.3">
      <c r="A282" s="64" t="s">
        <v>1261</v>
      </c>
      <c r="B282" s="63">
        <v>6</v>
      </c>
      <c r="C282" s="63"/>
      <c r="D282" s="63" t="s">
        <v>48</v>
      </c>
      <c r="E282" s="63" t="s">
        <v>38</v>
      </c>
      <c r="F282" s="63" t="s">
        <v>35</v>
      </c>
      <c r="G282" s="63" t="s">
        <v>48</v>
      </c>
      <c r="H282" s="63" t="s">
        <v>64</v>
      </c>
      <c r="I282" s="63" t="s">
        <v>58</v>
      </c>
      <c r="J282" s="63" t="s">
        <v>59</v>
      </c>
      <c r="K282" s="63" t="s">
        <v>40</v>
      </c>
      <c r="L282" s="63" t="s">
        <v>74</v>
      </c>
      <c r="M282" s="63" t="s">
        <v>58</v>
      </c>
      <c r="N282" s="63" t="s">
        <v>61</v>
      </c>
      <c r="O282" s="350"/>
      <c r="P282" s="63"/>
      <c r="Q282" s="63"/>
      <c r="R282" s="63"/>
      <c r="S282" s="63"/>
      <c r="T282" s="350"/>
      <c r="U282" s="63"/>
      <c r="V282" s="63"/>
      <c r="W282" s="63"/>
      <c r="X282" s="63"/>
      <c r="Y282" s="640"/>
      <c r="Z282" s="350"/>
      <c r="AA282" s="63"/>
      <c r="AB282" s="63"/>
      <c r="AC282" s="63"/>
      <c r="AD282" s="350"/>
      <c r="AE282" s="136"/>
      <c r="AF282" s="63"/>
      <c r="AG282" s="63"/>
      <c r="AH282" s="63"/>
      <c r="AI282" s="350"/>
      <c r="AJ282" s="63"/>
      <c r="AK282" s="63"/>
      <c r="AL282" s="63"/>
      <c r="AM282" s="63"/>
      <c r="AN282" s="63"/>
      <c r="AO282" s="63"/>
      <c r="AP282" s="350"/>
      <c r="AQ282" s="63" t="s">
        <v>36</v>
      </c>
      <c r="AR282" s="63" t="s">
        <v>45</v>
      </c>
      <c r="AS282" s="63" t="s">
        <v>35</v>
      </c>
      <c r="AT282" s="63"/>
      <c r="AU282" s="63" t="s">
        <v>48</v>
      </c>
      <c r="AV282" s="350"/>
      <c r="AW282" s="63"/>
      <c r="AX282" s="63"/>
      <c r="AY282" s="63"/>
      <c r="AZ282" s="63"/>
      <c r="BA282" s="649"/>
      <c r="BB282" s="63"/>
      <c r="BC282" s="63"/>
      <c r="BD282" s="63"/>
      <c r="BE282" s="63"/>
      <c r="BF282" s="350"/>
      <c r="BG282" s="63"/>
      <c r="BH282" s="63"/>
      <c r="BI282" s="63"/>
      <c r="BJ282" s="63"/>
      <c r="BK282" s="350"/>
      <c r="BL282" s="63"/>
      <c r="BM282" s="63"/>
      <c r="BN282" s="63"/>
      <c r="BO282" s="63"/>
      <c r="BP282" s="350"/>
      <c r="BQ282" s="63"/>
      <c r="BR282" s="63"/>
      <c r="BS282" s="63"/>
      <c r="BT282" s="63"/>
      <c r="BU282" s="350"/>
      <c r="BV282" s="63"/>
      <c r="BW282" s="63"/>
      <c r="BX282" s="63"/>
      <c r="BY282" s="63"/>
      <c r="BZ282" s="350"/>
      <c r="CA282" s="63"/>
      <c r="CB282" s="63"/>
      <c r="CC282" s="63"/>
      <c r="CD282" s="350"/>
      <c r="CE282" s="63"/>
      <c r="CF282" s="63"/>
      <c r="CG282" s="63"/>
      <c r="CH282" s="63"/>
      <c r="CI282" s="63" t="s">
        <v>128</v>
      </c>
      <c r="CJ282" s="63">
        <v>6</v>
      </c>
      <c r="CK282" s="382">
        <v>2</v>
      </c>
      <c r="CL282" s="63">
        <v>6</v>
      </c>
      <c r="CM282" s="63">
        <v>5</v>
      </c>
      <c r="CN282" s="63">
        <v>2</v>
      </c>
      <c r="CO282" s="63">
        <v>2</v>
      </c>
      <c r="CP282" s="63"/>
      <c r="CQ282" s="63"/>
      <c r="CR282" s="63"/>
      <c r="CS282" s="63" t="s">
        <v>32</v>
      </c>
      <c r="CT282" s="63">
        <v>25</v>
      </c>
      <c r="CV282">
        <v>5</v>
      </c>
      <c r="CW282">
        <f>COUNTIF($CK$277:$CK$312,"=5")</f>
        <v>2</v>
      </c>
    </row>
    <row r="283" spans="1:101" ht="15.75" thickBot="1" x14ac:dyDescent="0.3">
      <c r="A283" s="64" t="s">
        <v>1262</v>
      </c>
      <c r="B283" s="63">
        <v>7</v>
      </c>
      <c r="C283" s="63"/>
      <c r="D283" s="63" t="s">
        <v>59</v>
      </c>
      <c r="E283" s="63" t="s">
        <v>49</v>
      </c>
      <c r="F283" s="63" t="s">
        <v>39</v>
      </c>
      <c r="G283" s="63" t="s">
        <v>62</v>
      </c>
      <c r="H283" s="63" t="s">
        <v>47</v>
      </c>
      <c r="I283" s="63" t="s">
        <v>59</v>
      </c>
      <c r="J283" s="63" t="s">
        <v>65</v>
      </c>
      <c r="K283" s="63" t="s">
        <v>36</v>
      </c>
      <c r="L283" s="63" t="s">
        <v>62</v>
      </c>
      <c r="M283" s="63" t="s">
        <v>63</v>
      </c>
      <c r="N283" s="63" t="s">
        <v>48</v>
      </c>
      <c r="O283" s="350"/>
      <c r="P283" s="63"/>
      <c r="Q283" s="63"/>
      <c r="R283" s="63"/>
      <c r="S283" s="63"/>
      <c r="T283" s="350"/>
      <c r="U283" s="63"/>
      <c r="V283" s="63"/>
      <c r="W283" s="63"/>
      <c r="X283" s="63"/>
      <c r="Y283" s="640"/>
      <c r="Z283" s="350"/>
      <c r="AA283" s="63"/>
      <c r="AB283" s="63"/>
      <c r="AC283" s="63"/>
      <c r="AD283" s="350"/>
      <c r="AE283" s="136"/>
      <c r="AF283" s="63"/>
      <c r="AG283" s="63"/>
      <c r="AH283" s="63"/>
      <c r="AI283" s="350"/>
      <c r="AJ283" s="63"/>
      <c r="AK283" s="63"/>
      <c r="AL283" s="63"/>
      <c r="AM283" s="63"/>
      <c r="AN283" s="63"/>
      <c r="AO283" s="63"/>
      <c r="AP283" s="350"/>
      <c r="AQ283" s="63" t="s">
        <v>61</v>
      </c>
      <c r="AR283" s="63" t="s">
        <v>58</v>
      </c>
      <c r="AS283" s="63" t="s">
        <v>33</v>
      </c>
      <c r="AT283" s="63"/>
      <c r="AU283" s="63" t="s">
        <v>48</v>
      </c>
      <c r="AV283" s="350"/>
      <c r="AW283" s="63"/>
      <c r="AX283" s="63"/>
      <c r="AY283" s="63"/>
      <c r="AZ283" s="63"/>
      <c r="BA283" s="649"/>
      <c r="BB283" s="63"/>
      <c r="BC283" s="63"/>
      <c r="BD283" s="63"/>
      <c r="BE283" s="63"/>
      <c r="BF283" s="350"/>
      <c r="BG283" s="63"/>
      <c r="BH283" s="63"/>
      <c r="BI283" s="63"/>
      <c r="BJ283" s="63"/>
      <c r="BK283" s="350"/>
      <c r="BL283" s="63"/>
      <c r="BM283" s="63"/>
      <c r="BN283" s="63"/>
      <c r="BO283" s="63"/>
      <c r="BP283" s="350"/>
      <c r="BQ283" s="63"/>
      <c r="BR283" s="63"/>
      <c r="BS283" s="63"/>
      <c r="BT283" s="63"/>
      <c r="BU283" s="350"/>
      <c r="BV283" s="63"/>
      <c r="BW283" s="63"/>
      <c r="BX283" s="63"/>
      <c r="BY283" s="63"/>
      <c r="BZ283" s="350"/>
      <c r="CA283" s="63"/>
      <c r="CB283" s="63"/>
      <c r="CC283" s="63"/>
      <c r="CD283" s="350"/>
      <c r="CE283" s="63"/>
      <c r="CF283" s="63"/>
      <c r="CG283" s="63"/>
      <c r="CH283" s="63"/>
      <c r="CI283" s="63" t="s">
        <v>130</v>
      </c>
      <c r="CJ283" s="63">
        <v>7</v>
      </c>
      <c r="CK283" s="382">
        <v>0</v>
      </c>
      <c r="CL283" s="63">
        <v>5</v>
      </c>
      <c r="CM283" s="63">
        <v>7</v>
      </c>
      <c r="CN283" s="63">
        <v>3</v>
      </c>
      <c r="CO283" s="63">
        <v>1</v>
      </c>
      <c r="CP283" s="63"/>
      <c r="CQ283" s="63"/>
      <c r="CR283" s="63"/>
      <c r="CS283" s="63" t="s">
        <v>48</v>
      </c>
      <c r="CT283" s="63">
        <v>14</v>
      </c>
      <c r="CV283">
        <v>6</v>
      </c>
      <c r="CW283">
        <f>COUNTIF($CK$277:$CK$312,"=6")</f>
        <v>0</v>
      </c>
    </row>
    <row r="284" spans="1:101" ht="15.75" thickBot="1" x14ac:dyDescent="0.3">
      <c r="A284" s="64" t="s">
        <v>1263</v>
      </c>
      <c r="B284" s="63">
        <v>8</v>
      </c>
      <c r="C284" s="63"/>
      <c r="D284" s="63" t="s">
        <v>65</v>
      </c>
      <c r="E284" s="63" t="s">
        <v>62</v>
      </c>
      <c r="F284" s="63" t="s">
        <v>39</v>
      </c>
      <c r="G284" s="63" t="s">
        <v>38</v>
      </c>
      <c r="H284" s="63" t="s">
        <v>64</v>
      </c>
      <c r="I284" s="63" t="s">
        <v>46</v>
      </c>
      <c r="J284" s="63" t="s">
        <v>59</v>
      </c>
      <c r="K284" s="63" t="s">
        <v>39</v>
      </c>
      <c r="L284" s="63" t="s">
        <v>65</v>
      </c>
      <c r="M284" s="63" t="s">
        <v>58</v>
      </c>
      <c r="N284" s="63" t="s">
        <v>61</v>
      </c>
      <c r="O284" s="350"/>
      <c r="P284" s="63"/>
      <c r="Q284" s="63"/>
      <c r="R284" s="63"/>
      <c r="S284" s="63"/>
      <c r="T284" s="350"/>
      <c r="U284" s="63"/>
      <c r="V284" s="63"/>
      <c r="W284" s="63"/>
      <c r="X284" s="63"/>
      <c r="Y284" s="640"/>
      <c r="Z284" s="350"/>
      <c r="AA284" s="63"/>
      <c r="AB284" s="63"/>
      <c r="AC284" s="63"/>
      <c r="AD284" s="350"/>
      <c r="AE284" s="136"/>
      <c r="AF284" s="63"/>
      <c r="AG284" s="63"/>
      <c r="AH284" s="63"/>
      <c r="AI284" s="350"/>
      <c r="AJ284" s="63"/>
      <c r="AK284" s="63"/>
      <c r="AL284" s="63"/>
      <c r="AM284" s="63"/>
      <c r="AN284" s="63"/>
      <c r="AO284" s="63"/>
      <c r="AP284" s="350"/>
      <c r="AQ284" s="63" t="s">
        <v>62</v>
      </c>
      <c r="AR284" s="63" t="s">
        <v>48</v>
      </c>
      <c r="AS284" s="63" t="s">
        <v>49</v>
      </c>
      <c r="AT284" s="63"/>
      <c r="AU284" s="63" t="s">
        <v>48</v>
      </c>
      <c r="AV284" s="350"/>
      <c r="AW284" s="63"/>
      <c r="AX284" s="63"/>
      <c r="AY284" s="63"/>
      <c r="AZ284" s="63"/>
      <c r="BA284" s="649"/>
      <c r="BB284" s="63"/>
      <c r="BC284" s="63"/>
      <c r="BD284" s="63"/>
      <c r="BE284" s="63"/>
      <c r="BF284" s="350"/>
      <c r="BG284" s="63"/>
      <c r="BH284" s="63"/>
      <c r="BI284" s="63"/>
      <c r="BJ284" s="63"/>
      <c r="BK284" s="350"/>
      <c r="BL284" s="63"/>
      <c r="BM284" s="63"/>
      <c r="BN284" s="63"/>
      <c r="BO284" s="63"/>
      <c r="BP284" s="350"/>
      <c r="BQ284" s="63"/>
      <c r="BR284" s="63"/>
      <c r="BS284" s="63"/>
      <c r="BT284" s="63"/>
      <c r="BU284" s="350"/>
      <c r="BV284" s="63"/>
      <c r="BW284" s="63"/>
      <c r="BX284" s="63"/>
      <c r="BY284" s="63"/>
      <c r="BZ284" s="350"/>
      <c r="CA284" s="63"/>
      <c r="CB284" s="63"/>
      <c r="CC284" s="63"/>
      <c r="CD284" s="350"/>
      <c r="CE284" s="63"/>
      <c r="CF284" s="63"/>
      <c r="CG284" s="63"/>
      <c r="CH284" s="63"/>
      <c r="CI284" s="63" t="s">
        <v>128</v>
      </c>
      <c r="CJ284" s="63">
        <v>8</v>
      </c>
      <c r="CK284" s="382">
        <v>0</v>
      </c>
      <c r="CL284" s="63">
        <v>5</v>
      </c>
      <c r="CM284" s="63">
        <v>7</v>
      </c>
      <c r="CN284" s="63">
        <v>3</v>
      </c>
      <c r="CO284" s="63">
        <v>5</v>
      </c>
      <c r="CP284" s="63"/>
      <c r="CQ284" s="63">
        <v>6</v>
      </c>
      <c r="CR284" s="63"/>
      <c r="CS284" s="63" t="s">
        <v>63</v>
      </c>
      <c r="CT284" s="63">
        <v>10</v>
      </c>
      <c r="CV284">
        <v>7</v>
      </c>
      <c r="CW284">
        <f>COUNTIF($CK$277:$CK$312,"=7")</f>
        <v>2</v>
      </c>
    </row>
    <row r="285" spans="1:101" ht="15.75" thickBot="1" x14ac:dyDescent="0.3">
      <c r="A285" s="64" t="s">
        <v>1264</v>
      </c>
      <c r="B285" s="63">
        <v>9</v>
      </c>
      <c r="C285" s="63"/>
      <c r="D285" s="63" t="s">
        <v>60</v>
      </c>
      <c r="E285" s="63" t="s">
        <v>61</v>
      </c>
      <c r="F285" s="63" t="s">
        <v>61</v>
      </c>
      <c r="G285" s="63" t="s">
        <v>33</v>
      </c>
      <c r="H285" s="63" t="s">
        <v>64</v>
      </c>
      <c r="I285" s="63" t="s">
        <v>46</v>
      </c>
      <c r="J285" s="63" t="s">
        <v>58</v>
      </c>
      <c r="K285" s="63" t="s">
        <v>35</v>
      </c>
      <c r="L285" s="63" t="s">
        <v>49</v>
      </c>
      <c r="M285" s="63" t="s">
        <v>63</v>
      </c>
      <c r="N285" s="63" t="s">
        <v>65</v>
      </c>
      <c r="O285" s="350"/>
      <c r="P285" s="63"/>
      <c r="Q285" s="63"/>
      <c r="R285" s="63"/>
      <c r="S285" s="63"/>
      <c r="T285" s="350"/>
      <c r="U285" s="63"/>
      <c r="V285" s="63"/>
      <c r="W285" s="63"/>
      <c r="X285" s="63"/>
      <c r="Y285" s="640"/>
      <c r="Z285" s="350"/>
      <c r="AA285" s="63"/>
      <c r="AB285" s="63"/>
      <c r="AC285" s="63"/>
      <c r="AD285" s="350"/>
      <c r="AE285" s="136"/>
      <c r="AF285" s="63"/>
      <c r="AG285" s="63"/>
      <c r="AH285" s="63"/>
      <c r="AI285" s="350"/>
      <c r="AJ285" s="63"/>
      <c r="AK285" s="63"/>
      <c r="AL285" s="63"/>
      <c r="AM285" s="63"/>
      <c r="AN285" s="63"/>
      <c r="AO285" s="63"/>
      <c r="AP285" s="350"/>
      <c r="AQ285" s="63" t="s">
        <v>61</v>
      </c>
      <c r="AR285" s="63" t="s">
        <v>45</v>
      </c>
      <c r="AS285" s="63" t="s">
        <v>29</v>
      </c>
      <c r="AT285" s="63"/>
      <c r="AU285" s="63" t="s">
        <v>48</v>
      </c>
      <c r="AV285" s="350"/>
      <c r="AW285" s="63"/>
      <c r="AX285" s="63"/>
      <c r="AY285" s="63"/>
      <c r="AZ285" s="63"/>
      <c r="BA285" s="649"/>
      <c r="BB285" s="63"/>
      <c r="BC285" s="63"/>
      <c r="BD285" s="63"/>
      <c r="BE285" s="63"/>
      <c r="BF285" s="350"/>
      <c r="BG285" s="63"/>
      <c r="BH285" s="63"/>
      <c r="BI285" s="63"/>
      <c r="BJ285" s="63"/>
      <c r="BK285" s="350"/>
      <c r="BL285" s="63"/>
      <c r="BM285" s="63"/>
      <c r="BN285" s="63"/>
      <c r="BO285" s="63"/>
      <c r="BP285" s="350"/>
      <c r="BQ285" s="63"/>
      <c r="BR285" s="63"/>
      <c r="BS285" s="63"/>
      <c r="BT285" s="63"/>
      <c r="BU285" s="350"/>
      <c r="BV285" s="63"/>
      <c r="BW285" s="63"/>
      <c r="BX285" s="63"/>
      <c r="BY285" s="63"/>
      <c r="BZ285" s="350"/>
      <c r="CA285" s="63"/>
      <c r="CB285" s="63"/>
      <c r="CC285" s="63"/>
      <c r="CD285" s="350"/>
      <c r="CE285" s="63"/>
      <c r="CF285" s="63"/>
      <c r="CG285" s="63"/>
      <c r="CH285" s="63"/>
      <c r="CI285" s="63" t="s">
        <v>128</v>
      </c>
      <c r="CJ285" s="63">
        <v>9</v>
      </c>
      <c r="CK285" s="382">
        <v>1</v>
      </c>
      <c r="CL285" s="63">
        <v>8</v>
      </c>
      <c r="CM285" s="63">
        <v>4</v>
      </c>
      <c r="CN285" s="63">
        <v>2</v>
      </c>
      <c r="CO285" s="63">
        <v>2</v>
      </c>
      <c r="CP285" s="63"/>
      <c r="CQ285" s="63"/>
      <c r="CR285" s="63"/>
      <c r="CS285" s="63" t="s">
        <v>33</v>
      </c>
      <c r="CT285" s="63">
        <v>22</v>
      </c>
      <c r="CV285">
        <v>8</v>
      </c>
      <c r="CW285">
        <f>COUNTIF($CK$277:$CK$312,"=8")</f>
        <v>1</v>
      </c>
    </row>
    <row r="286" spans="1:101" ht="15.75" thickBot="1" x14ac:dyDescent="0.3">
      <c r="A286" s="64" t="s">
        <v>1265</v>
      </c>
      <c r="B286" s="63">
        <v>10</v>
      </c>
      <c r="C286" s="63"/>
      <c r="D286" s="63" t="s">
        <v>32</v>
      </c>
      <c r="E286" s="63" t="s">
        <v>33</v>
      </c>
      <c r="F286" s="63" t="s">
        <v>36</v>
      </c>
      <c r="G286" s="63" t="s">
        <v>33</v>
      </c>
      <c r="H286" s="63" t="s">
        <v>47</v>
      </c>
      <c r="I286" s="63" t="s">
        <v>46</v>
      </c>
      <c r="J286" s="63" t="s">
        <v>58</v>
      </c>
      <c r="K286" s="63" t="s">
        <v>38</v>
      </c>
      <c r="L286" s="63" t="s">
        <v>49</v>
      </c>
      <c r="M286" s="63" t="s">
        <v>63</v>
      </c>
      <c r="N286" s="63" t="s">
        <v>60</v>
      </c>
      <c r="O286" s="350"/>
      <c r="P286" s="63"/>
      <c r="Q286" s="63"/>
      <c r="R286" s="63"/>
      <c r="S286" s="63"/>
      <c r="T286" s="350"/>
      <c r="U286" s="63"/>
      <c r="V286" s="63"/>
      <c r="W286" s="63"/>
      <c r="X286" s="63"/>
      <c r="Y286" s="640"/>
      <c r="Z286" s="350"/>
      <c r="AA286" s="63"/>
      <c r="AB286" s="63"/>
      <c r="AC286" s="63"/>
      <c r="AD286" s="350"/>
      <c r="AE286" s="136"/>
      <c r="AF286" s="63"/>
      <c r="AG286" s="63"/>
      <c r="AH286" s="63"/>
      <c r="AI286" s="350"/>
      <c r="AJ286" s="63"/>
      <c r="AK286" s="63"/>
      <c r="AL286" s="63"/>
      <c r="AM286" s="63"/>
      <c r="AN286" s="63"/>
      <c r="AO286" s="63"/>
      <c r="AP286" s="350"/>
      <c r="AQ286" s="63" t="s">
        <v>38</v>
      </c>
      <c r="AR286" s="63" t="s">
        <v>48</v>
      </c>
      <c r="AS286" s="63" t="s">
        <v>45</v>
      </c>
      <c r="AT286" s="63"/>
      <c r="AU286" s="63" t="s">
        <v>48</v>
      </c>
      <c r="AV286" s="350"/>
      <c r="AW286" s="63"/>
      <c r="AX286" s="63"/>
      <c r="AY286" s="63"/>
      <c r="AZ286" s="63"/>
      <c r="BA286" s="649"/>
      <c r="BB286" s="63"/>
      <c r="BC286" s="63"/>
      <c r="BD286" s="63"/>
      <c r="BE286" s="63"/>
      <c r="BF286" s="350"/>
      <c r="BG286" s="63"/>
      <c r="BH286" s="63"/>
      <c r="BI286" s="63"/>
      <c r="BJ286" s="63"/>
      <c r="BK286" s="350"/>
      <c r="BL286" s="63"/>
      <c r="BM286" s="63"/>
      <c r="BN286" s="63"/>
      <c r="BO286" s="63"/>
      <c r="BP286" s="350"/>
      <c r="BQ286" s="63"/>
      <c r="BR286" s="63"/>
      <c r="BS286" s="63"/>
      <c r="BT286" s="63"/>
      <c r="BU286" s="350"/>
      <c r="BV286" s="63"/>
      <c r="BW286" s="63"/>
      <c r="BX286" s="63"/>
      <c r="BY286" s="63"/>
      <c r="BZ286" s="350"/>
      <c r="CA286" s="63"/>
      <c r="CB286" s="63"/>
      <c r="CC286" s="63"/>
      <c r="CD286" s="350"/>
      <c r="CE286" s="63"/>
      <c r="CF286" s="63"/>
      <c r="CG286" s="63"/>
      <c r="CH286" s="63"/>
      <c r="CI286" s="63" t="s">
        <v>128</v>
      </c>
      <c r="CJ286" s="63">
        <v>10</v>
      </c>
      <c r="CK286" s="382">
        <v>0</v>
      </c>
      <c r="CL286" s="63">
        <v>9</v>
      </c>
      <c r="CM286" s="63">
        <v>4</v>
      </c>
      <c r="CN286" s="63">
        <v>2</v>
      </c>
      <c r="CO286" s="63">
        <v>6</v>
      </c>
      <c r="CP286" s="63"/>
      <c r="CQ286" s="63"/>
      <c r="CR286" s="63"/>
      <c r="CS286" s="63" t="s">
        <v>38</v>
      </c>
      <c r="CT286" s="63">
        <v>20</v>
      </c>
      <c r="CV286">
        <v>9</v>
      </c>
      <c r="CW286">
        <f>COUNTIF($CK$277:$CK$312,"=9")</f>
        <v>0</v>
      </c>
    </row>
    <row r="287" spans="1:101" ht="15.75" thickBot="1" x14ac:dyDescent="0.3">
      <c r="A287" s="64" t="s">
        <v>1266</v>
      </c>
      <c r="B287" s="63">
        <v>11</v>
      </c>
      <c r="C287" s="63"/>
      <c r="D287" s="63" t="s">
        <v>32</v>
      </c>
      <c r="E287" s="63" t="s">
        <v>45</v>
      </c>
      <c r="F287" s="63" t="s">
        <v>33</v>
      </c>
      <c r="G287" s="63" t="s">
        <v>39</v>
      </c>
      <c r="H287" s="63" t="s">
        <v>47</v>
      </c>
      <c r="I287" s="63" t="s">
        <v>46</v>
      </c>
      <c r="J287" s="63" t="s">
        <v>58</v>
      </c>
      <c r="K287" s="63" t="s">
        <v>61</v>
      </c>
      <c r="L287" s="63" t="s">
        <v>105</v>
      </c>
      <c r="M287" s="63" t="s">
        <v>38</v>
      </c>
      <c r="N287" s="63" t="s">
        <v>33</v>
      </c>
      <c r="O287" s="350"/>
      <c r="P287" s="63"/>
      <c r="Q287" s="63"/>
      <c r="R287" s="63"/>
      <c r="S287" s="63"/>
      <c r="T287" s="350"/>
      <c r="U287" s="63"/>
      <c r="V287" s="63"/>
      <c r="W287" s="63"/>
      <c r="X287" s="63"/>
      <c r="Y287" s="640"/>
      <c r="Z287" s="350"/>
      <c r="AA287" s="63"/>
      <c r="AB287" s="63"/>
      <c r="AC287" s="63"/>
      <c r="AD287" s="350"/>
      <c r="AE287" s="136"/>
      <c r="AF287" s="63"/>
      <c r="AG287" s="63"/>
      <c r="AH287" s="63"/>
      <c r="AI287" s="350"/>
      <c r="AJ287" s="63"/>
      <c r="AK287" s="63"/>
      <c r="AL287" s="63"/>
      <c r="AM287" s="63"/>
      <c r="AN287" s="63"/>
      <c r="AO287" s="63"/>
      <c r="AP287" s="350"/>
      <c r="AQ287" s="63" t="s">
        <v>61</v>
      </c>
      <c r="AR287" s="63" t="s">
        <v>49</v>
      </c>
      <c r="AS287" s="63" t="s">
        <v>35</v>
      </c>
      <c r="AT287" s="63"/>
      <c r="AU287" s="63" t="s">
        <v>48</v>
      </c>
      <c r="AV287" s="350"/>
      <c r="AW287" s="63"/>
      <c r="AX287" s="63"/>
      <c r="AY287" s="63"/>
      <c r="AZ287" s="63"/>
      <c r="BA287" s="649"/>
      <c r="BB287" s="63"/>
      <c r="BC287" s="63"/>
      <c r="BD287" s="63"/>
      <c r="BE287" s="63"/>
      <c r="BF287" s="350"/>
      <c r="BG287" s="63"/>
      <c r="BH287" s="63"/>
      <c r="BI287" s="63"/>
      <c r="BJ287" s="63"/>
      <c r="BK287" s="350"/>
      <c r="BL287" s="63"/>
      <c r="BM287" s="63"/>
      <c r="BN287" s="63"/>
      <c r="BO287" s="63"/>
      <c r="BP287" s="350"/>
      <c r="BQ287" s="63"/>
      <c r="BR287" s="63"/>
      <c r="BS287" s="63"/>
      <c r="BT287" s="63"/>
      <c r="BU287" s="350"/>
      <c r="BV287" s="63"/>
      <c r="BW287" s="63"/>
      <c r="BX287" s="63"/>
      <c r="BY287" s="63"/>
      <c r="BZ287" s="350"/>
      <c r="CA287" s="63"/>
      <c r="CB287" s="63"/>
      <c r="CC287" s="63"/>
      <c r="CD287" s="350"/>
      <c r="CE287" s="63"/>
      <c r="CF287" s="63"/>
      <c r="CG287" s="63"/>
      <c r="CH287" s="63"/>
      <c r="CI287" s="63" t="s">
        <v>128</v>
      </c>
      <c r="CJ287" s="63">
        <v>11</v>
      </c>
      <c r="CK287" s="382">
        <v>1</v>
      </c>
      <c r="CL287" s="63">
        <v>10</v>
      </c>
      <c r="CM287" s="63">
        <v>2</v>
      </c>
      <c r="CN287" s="63">
        <v>2</v>
      </c>
      <c r="CO287" s="63"/>
      <c r="CP287" s="63"/>
      <c r="CQ287" s="63"/>
      <c r="CR287" s="63"/>
      <c r="CS287" s="63" t="s">
        <v>32</v>
      </c>
      <c r="CT287" s="63">
        <v>24</v>
      </c>
      <c r="CV287">
        <v>10</v>
      </c>
      <c r="CW287">
        <f>COUNTIF($CK$277:$CK$312,"=10")</f>
        <v>0</v>
      </c>
    </row>
    <row r="288" spans="1:101" ht="15.75" thickBot="1" x14ac:dyDescent="0.3">
      <c r="A288" s="64" t="s">
        <v>1267</v>
      </c>
      <c r="B288" s="63">
        <v>12</v>
      </c>
      <c r="C288" s="63"/>
      <c r="D288" s="63" t="s">
        <v>58</v>
      </c>
      <c r="E288" s="63" t="s">
        <v>65</v>
      </c>
      <c r="F288" s="63" t="s">
        <v>63</v>
      </c>
      <c r="G288" s="63" t="s">
        <v>39</v>
      </c>
      <c r="H288" s="63" t="s">
        <v>47</v>
      </c>
      <c r="I288" s="63" t="s">
        <v>46</v>
      </c>
      <c r="J288" s="63" t="s">
        <v>58</v>
      </c>
      <c r="K288" s="63" t="s">
        <v>63</v>
      </c>
      <c r="L288" s="63" t="s">
        <v>48</v>
      </c>
      <c r="M288" s="63" t="s">
        <v>47</v>
      </c>
      <c r="N288" s="63" t="s">
        <v>58</v>
      </c>
      <c r="O288" s="350"/>
      <c r="P288" s="63"/>
      <c r="Q288" s="63"/>
      <c r="R288" s="63"/>
      <c r="S288" s="63"/>
      <c r="T288" s="350"/>
      <c r="U288" s="63"/>
      <c r="V288" s="63"/>
      <c r="W288" s="63"/>
      <c r="X288" s="63"/>
      <c r="Y288" s="640"/>
      <c r="Z288" s="350"/>
      <c r="AA288" s="63"/>
      <c r="AB288" s="63"/>
      <c r="AC288" s="63"/>
      <c r="AD288" s="350"/>
      <c r="AE288" s="136"/>
      <c r="AF288" s="63"/>
      <c r="AG288" s="63"/>
      <c r="AH288" s="63"/>
      <c r="AI288" s="350"/>
      <c r="AJ288" s="63"/>
      <c r="AK288" s="63"/>
      <c r="AL288" s="63"/>
      <c r="AM288" s="63"/>
      <c r="AN288" s="63"/>
      <c r="AO288" s="63"/>
      <c r="AP288" s="350"/>
      <c r="AQ288" s="63" t="s">
        <v>63</v>
      </c>
      <c r="AR288" s="63" t="s">
        <v>65</v>
      </c>
      <c r="AS288" s="63" t="s">
        <v>67</v>
      </c>
      <c r="AT288" s="63"/>
      <c r="AU288" s="63" t="s">
        <v>48</v>
      </c>
      <c r="AV288" s="350"/>
      <c r="AW288" s="63"/>
      <c r="AX288" s="63"/>
      <c r="AY288" s="63"/>
      <c r="AZ288" s="63"/>
      <c r="BA288" s="649"/>
      <c r="BB288" s="63"/>
      <c r="BC288" s="63"/>
      <c r="BD288" s="63"/>
      <c r="BE288" s="63"/>
      <c r="BF288" s="350"/>
      <c r="BG288" s="63"/>
      <c r="BH288" s="63"/>
      <c r="BI288" s="63"/>
      <c r="BJ288" s="63"/>
      <c r="BK288" s="350"/>
      <c r="BL288" s="63"/>
      <c r="BM288" s="63"/>
      <c r="BN288" s="63"/>
      <c r="BO288" s="63"/>
      <c r="BP288" s="350"/>
      <c r="BQ288" s="63"/>
      <c r="BR288" s="63"/>
      <c r="BS288" s="63"/>
      <c r="BT288" s="63"/>
      <c r="BU288" s="350"/>
      <c r="BV288" s="63"/>
      <c r="BW288" s="63"/>
      <c r="BX288" s="63"/>
      <c r="BY288" s="63"/>
      <c r="BZ288" s="350"/>
      <c r="CA288" s="63"/>
      <c r="CB288" s="63"/>
      <c r="CC288" s="63"/>
      <c r="CD288" s="350"/>
      <c r="CE288" s="63"/>
      <c r="CF288" s="63"/>
      <c r="CG288" s="63"/>
      <c r="CH288" s="63"/>
      <c r="CI288" s="63" t="s">
        <v>130</v>
      </c>
      <c r="CJ288" s="63">
        <v>12</v>
      </c>
      <c r="CK288" s="382">
        <v>0</v>
      </c>
      <c r="CL288" s="63">
        <v>1</v>
      </c>
      <c r="CM288" s="63">
        <v>10</v>
      </c>
      <c r="CN288" s="63">
        <v>4</v>
      </c>
      <c r="CO288" s="63">
        <v>1</v>
      </c>
      <c r="CP288" s="63"/>
      <c r="CQ288" s="63">
        <v>2</v>
      </c>
      <c r="CR288" s="63"/>
      <c r="CS288" s="63" t="s">
        <v>65</v>
      </c>
      <c r="CT288" s="63">
        <v>3</v>
      </c>
      <c r="CV288">
        <v>11</v>
      </c>
      <c r="CW288">
        <f>COUNTIF($CK$277:$CK$312,"=11")</f>
        <v>0</v>
      </c>
    </row>
    <row r="289" spans="1:101" ht="15.75" thickBot="1" x14ac:dyDescent="0.3">
      <c r="A289" s="64" t="s">
        <v>1268</v>
      </c>
      <c r="B289" s="63">
        <v>13</v>
      </c>
      <c r="C289" s="63"/>
      <c r="D289" s="63" t="s">
        <v>59</v>
      </c>
      <c r="E289" s="63" t="s">
        <v>62</v>
      </c>
      <c r="F289" s="63" t="s">
        <v>65</v>
      </c>
      <c r="G289" s="63" t="s">
        <v>48</v>
      </c>
      <c r="H289" s="63" t="s">
        <v>47</v>
      </c>
      <c r="I289" s="63" t="s">
        <v>46</v>
      </c>
      <c r="J289" s="63" t="s">
        <v>58</v>
      </c>
      <c r="K289" s="63" t="s">
        <v>48</v>
      </c>
      <c r="L289" s="63" t="s">
        <v>66</v>
      </c>
      <c r="M289" s="63" t="s">
        <v>59</v>
      </c>
      <c r="N289" s="63" t="s">
        <v>65</v>
      </c>
      <c r="O289" s="350"/>
      <c r="P289" s="63"/>
      <c r="Q289" s="63"/>
      <c r="R289" s="63"/>
      <c r="S289" s="63"/>
      <c r="T289" s="350"/>
      <c r="U289" s="63"/>
      <c r="V289" s="63"/>
      <c r="W289" s="63"/>
      <c r="X289" s="63"/>
      <c r="Y289" s="640"/>
      <c r="Z289" s="350"/>
      <c r="AA289" s="63"/>
      <c r="AB289" s="63"/>
      <c r="AC289" s="63"/>
      <c r="AD289" s="350"/>
      <c r="AE289" s="136"/>
      <c r="AF289" s="63"/>
      <c r="AG289" s="63"/>
      <c r="AH289" s="63"/>
      <c r="AI289" s="350"/>
      <c r="AJ289" s="63"/>
      <c r="AK289" s="63"/>
      <c r="AL289" s="63"/>
      <c r="AM289" s="63"/>
      <c r="AN289" s="63"/>
      <c r="AO289" s="63"/>
      <c r="AP289" s="350"/>
      <c r="AQ289" s="63" t="s">
        <v>58</v>
      </c>
      <c r="AR289" s="63" t="s">
        <v>39</v>
      </c>
      <c r="AS289" s="63" t="s">
        <v>62</v>
      </c>
      <c r="AT289" s="63"/>
      <c r="AU289" s="63" t="s">
        <v>48</v>
      </c>
      <c r="AV289" s="350"/>
      <c r="AW289" s="63"/>
      <c r="AX289" s="63"/>
      <c r="AY289" s="63"/>
      <c r="AZ289" s="63"/>
      <c r="BA289" s="649"/>
      <c r="BB289" s="63"/>
      <c r="BC289" s="63"/>
      <c r="BD289" s="63"/>
      <c r="BE289" s="63"/>
      <c r="BF289" s="350"/>
      <c r="BG289" s="63"/>
      <c r="BH289" s="63"/>
      <c r="BI289" s="63"/>
      <c r="BJ289" s="63"/>
      <c r="BK289" s="350"/>
      <c r="BL289" s="63"/>
      <c r="BM289" s="63"/>
      <c r="BN289" s="63"/>
      <c r="BO289" s="63"/>
      <c r="BP289" s="350"/>
      <c r="BQ289" s="63"/>
      <c r="BR289" s="63"/>
      <c r="BS289" s="63"/>
      <c r="BT289" s="63"/>
      <c r="BU289" s="350"/>
      <c r="BV289" s="63"/>
      <c r="BW289" s="63"/>
      <c r="BX289" s="63"/>
      <c r="BY289" s="63"/>
      <c r="BZ289" s="350"/>
      <c r="CA289" s="63"/>
      <c r="CB289" s="63"/>
      <c r="CC289" s="63"/>
      <c r="CD289" s="350"/>
      <c r="CE289" s="63"/>
      <c r="CF289" s="63"/>
      <c r="CG289" s="63"/>
      <c r="CH289" s="63"/>
      <c r="CI289" s="63" t="s">
        <v>130</v>
      </c>
      <c r="CJ289" s="63">
        <v>13</v>
      </c>
      <c r="CK289" s="382">
        <v>0</v>
      </c>
      <c r="CL289" s="63">
        <v>1</v>
      </c>
      <c r="CM289" s="63">
        <v>9</v>
      </c>
      <c r="CN289" s="63">
        <v>5</v>
      </c>
      <c r="CO289" s="63">
        <v>3</v>
      </c>
      <c r="CP289" s="63"/>
      <c r="CQ289" s="63"/>
      <c r="CR289" s="63"/>
      <c r="CS289" s="63" t="s">
        <v>58</v>
      </c>
      <c r="CT289" s="63">
        <v>2</v>
      </c>
      <c r="CV289">
        <v>12</v>
      </c>
      <c r="CW289">
        <f>COUNTIF($CK$277:$CK$312,"=12")</f>
        <v>0</v>
      </c>
    </row>
    <row r="290" spans="1:101" ht="15.75" thickBot="1" x14ac:dyDescent="0.3">
      <c r="A290" s="64" t="s">
        <v>1269</v>
      </c>
      <c r="B290" s="63">
        <v>14</v>
      </c>
      <c r="C290" s="63"/>
      <c r="D290" s="63" t="s">
        <v>32</v>
      </c>
      <c r="E290" s="63" t="s">
        <v>60</v>
      </c>
      <c r="F290" s="63" t="s">
        <v>60</v>
      </c>
      <c r="G290" s="63" t="s">
        <v>60</v>
      </c>
      <c r="H290" s="63" t="s">
        <v>66</v>
      </c>
      <c r="I290" s="63" t="s">
        <v>64</v>
      </c>
      <c r="J290" s="63" t="s">
        <v>38</v>
      </c>
      <c r="K290" s="63" t="s">
        <v>36</v>
      </c>
      <c r="L290" s="63" t="s">
        <v>105</v>
      </c>
      <c r="M290" s="63" t="s">
        <v>63</v>
      </c>
      <c r="N290" s="63" t="s">
        <v>48</v>
      </c>
      <c r="O290" s="350"/>
      <c r="P290" s="63"/>
      <c r="Q290" s="63"/>
      <c r="R290" s="63"/>
      <c r="S290" s="63"/>
      <c r="T290" s="350"/>
      <c r="U290" s="63"/>
      <c r="V290" s="63"/>
      <c r="W290" s="63"/>
      <c r="X290" s="63"/>
      <c r="Y290" s="640"/>
      <c r="Z290" s="350"/>
      <c r="AA290" s="63"/>
      <c r="AB290" s="63"/>
      <c r="AC290" s="63"/>
      <c r="AD290" s="350"/>
      <c r="AE290" s="136"/>
      <c r="AF290" s="63"/>
      <c r="AG290" s="63"/>
      <c r="AH290" s="63"/>
      <c r="AI290" s="350"/>
      <c r="AJ290" s="63"/>
      <c r="AK290" s="63"/>
      <c r="AL290" s="63"/>
      <c r="AM290" s="63"/>
      <c r="AN290" s="63"/>
      <c r="AO290" s="63"/>
      <c r="AP290" s="350"/>
      <c r="AQ290" s="63" t="s">
        <v>60</v>
      </c>
      <c r="AR290" s="63" t="s">
        <v>58</v>
      </c>
      <c r="AS290" s="63" t="s">
        <v>28</v>
      </c>
      <c r="AT290" s="63"/>
      <c r="AU290" s="63" t="s">
        <v>38</v>
      </c>
      <c r="AV290" s="350"/>
      <c r="AW290" s="63"/>
      <c r="AX290" s="63"/>
      <c r="AY290" s="63"/>
      <c r="AZ290" s="63"/>
      <c r="BA290" s="649"/>
      <c r="BB290" s="63"/>
      <c r="BC290" s="63"/>
      <c r="BD290" s="63"/>
      <c r="BE290" s="63"/>
      <c r="BF290" s="350"/>
      <c r="BG290" s="63"/>
      <c r="BH290" s="63"/>
      <c r="BI290" s="63"/>
      <c r="BJ290" s="63"/>
      <c r="BK290" s="350"/>
      <c r="BL290" s="63"/>
      <c r="BM290" s="63"/>
      <c r="BN290" s="63"/>
      <c r="BO290" s="63"/>
      <c r="BP290" s="350"/>
      <c r="BQ290" s="63"/>
      <c r="BR290" s="63"/>
      <c r="BS290" s="63"/>
      <c r="BT290" s="63"/>
      <c r="BU290" s="350"/>
      <c r="BV290" s="63"/>
      <c r="BW290" s="63"/>
      <c r="BX290" s="63"/>
      <c r="BY290" s="63"/>
      <c r="BZ290" s="350"/>
      <c r="CA290" s="63"/>
      <c r="CB290" s="63"/>
      <c r="CC290" s="63"/>
      <c r="CD290" s="350"/>
      <c r="CE290" s="63"/>
      <c r="CF290" s="63"/>
      <c r="CG290" s="63"/>
      <c r="CH290" s="63"/>
      <c r="CI290" s="63" t="s">
        <v>130</v>
      </c>
      <c r="CJ290" s="63">
        <v>14</v>
      </c>
      <c r="CK290" s="382">
        <v>2</v>
      </c>
      <c r="CL290" s="63">
        <v>8</v>
      </c>
      <c r="CM290" s="63">
        <v>3</v>
      </c>
      <c r="CN290" s="63">
        <v>2</v>
      </c>
      <c r="CO290" s="63">
        <v>20</v>
      </c>
      <c r="CP290" s="63"/>
      <c r="CQ290" s="63">
        <v>1</v>
      </c>
      <c r="CR290" s="63"/>
      <c r="CS290" s="63" t="s">
        <v>33</v>
      </c>
      <c r="CT290" s="63">
        <v>23</v>
      </c>
      <c r="CV290">
        <v>13</v>
      </c>
      <c r="CW290">
        <f>COUNTIF($CK$277:$CK$312,"=13")</f>
        <v>0</v>
      </c>
    </row>
    <row r="291" spans="1:101" ht="15.75" thickBot="1" x14ac:dyDescent="0.3">
      <c r="A291" s="64" t="s">
        <v>1270</v>
      </c>
      <c r="B291" s="63">
        <v>15</v>
      </c>
      <c r="C291" s="63"/>
      <c r="D291" s="63" t="s">
        <v>59</v>
      </c>
      <c r="E291" s="63" t="s">
        <v>65</v>
      </c>
      <c r="F291" s="63" t="s">
        <v>39</v>
      </c>
      <c r="G291" s="63" t="s">
        <v>33</v>
      </c>
      <c r="H291" s="63" t="s">
        <v>64</v>
      </c>
      <c r="I291" s="63" t="s">
        <v>46</v>
      </c>
      <c r="J291" s="63" t="s">
        <v>58</v>
      </c>
      <c r="K291" s="63" t="s">
        <v>32</v>
      </c>
      <c r="L291" s="63" t="s">
        <v>65</v>
      </c>
      <c r="M291" s="63" t="s">
        <v>47</v>
      </c>
      <c r="N291" s="63" t="s">
        <v>39</v>
      </c>
      <c r="O291" s="350"/>
      <c r="P291" s="63"/>
      <c r="Q291" s="63"/>
      <c r="R291" s="63"/>
      <c r="S291" s="63"/>
      <c r="T291" s="350"/>
      <c r="U291" s="63"/>
      <c r="V291" s="63"/>
      <c r="W291" s="63"/>
      <c r="X291" s="63"/>
      <c r="Y291" s="640"/>
      <c r="Z291" s="350"/>
      <c r="AA291" s="63"/>
      <c r="AB291" s="63"/>
      <c r="AC291" s="63"/>
      <c r="AD291" s="350"/>
      <c r="AE291" s="136"/>
      <c r="AF291" s="63"/>
      <c r="AG291" s="63"/>
      <c r="AH291" s="63"/>
      <c r="AI291" s="350"/>
      <c r="AJ291" s="63"/>
      <c r="AK291" s="63"/>
      <c r="AL291" s="63"/>
      <c r="AM291" s="63"/>
      <c r="AN291" s="63"/>
      <c r="AO291" s="63"/>
      <c r="AP291" s="350"/>
      <c r="AQ291" s="63" t="s">
        <v>63</v>
      </c>
      <c r="AR291" s="63" t="s">
        <v>63</v>
      </c>
      <c r="AS291" s="63" t="s">
        <v>39</v>
      </c>
      <c r="AT291" s="63"/>
      <c r="AU291" s="63" t="s">
        <v>48</v>
      </c>
      <c r="AV291" s="350"/>
      <c r="AW291" s="63"/>
      <c r="AX291" s="63"/>
      <c r="AY291" s="63"/>
      <c r="AZ291" s="63"/>
      <c r="BA291" s="649"/>
      <c r="BB291" s="63"/>
      <c r="BC291" s="63"/>
      <c r="BD291" s="63"/>
      <c r="BE291" s="63"/>
      <c r="BF291" s="350"/>
      <c r="BG291" s="63"/>
      <c r="BH291" s="63"/>
      <c r="BI291" s="63"/>
      <c r="BJ291" s="63"/>
      <c r="BK291" s="350"/>
      <c r="BL291" s="63"/>
      <c r="BM291" s="63"/>
      <c r="BN291" s="63"/>
      <c r="BO291" s="63"/>
      <c r="BP291" s="350"/>
      <c r="BQ291" s="63"/>
      <c r="BR291" s="63"/>
      <c r="BS291" s="63"/>
      <c r="BT291" s="63"/>
      <c r="BU291" s="350"/>
      <c r="BV291" s="63"/>
      <c r="BW291" s="63"/>
      <c r="BX291" s="63"/>
      <c r="BY291" s="63"/>
      <c r="BZ291" s="350"/>
      <c r="CA291" s="63"/>
      <c r="CB291" s="63"/>
      <c r="CC291" s="63"/>
      <c r="CD291" s="350"/>
      <c r="CE291" s="63"/>
      <c r="CF291" s="63"/>
      <c r="CG291" s="63"/>
      <c r="CH291" s="63"/>
      <c r="CI291" s="63" t="s">
        <v>130</v>
      </c>
      <c r="CJ291" s="63">
        <v>15</v>
      </c>
      <c r="CK291" s="382">
        <v>0</v>
      </c>
      <c r="CL291" s="63">
        <v>5</v>
      </c>
      <c r="CM291" s="63">
        <v>6</v>
      </c>
      <c r="CN291" s="63">
        <v>4</v>
      </c>
      <c r="CO291" s="63">
        <v>3</v>
      </c>
      <c r="CP291" s="63"/>
      <c r="CQ291" s="63"/>
      <c r="CR291" s="63"/>
      <c r="CS291" s="63" t="s">
        <v>62</v>
      </c>
      <c r="CT291" s="63">
        <v>6</v>
      </c>
      <c r="CV291">
        <v>14</v>
      </c>
      <c r="CW291">
        <f>COUNTIF($CK$277:$CK$312,"=14")</f>
        <v>0</v>
      </c>
    </row>
    <row r="292" spans="1:101" ht="15.75" thickBot="1" x14ac:dyDescent="0.3">
      <c r="A292" s="64" t="s">
        <v>1271</v>
      </c>
      <c r="B292" s="63">
        <v>16</v>
      </c>
      <c r="C292" s="63"/>
      <c r="D292" s="63" t="s">
        <v>58</v>
      </c>
      <c r="E292" s="63" t="s">
        <v>48</v>
      </c>
      <c r="F292" s="63" t="s">
        <v>38</v>
      </c>
      <c r="G292" s="63" t="s">
        <v>48</v>
      </c>
      <c r="H292" s="63" t="s">
        <v>64</v>
      </c>
      <c r="I292" s="63" t="s">
        <v>46</v>
      </c>
      <c r="J292" s="63" t="s">
        <v>58</v>
      </c>
      <c r="K292" s="63" t="s">
        <v>39</v>
      </c>
      <c r="L292" s="63" t="s">
        <v>62</v>
      </c>
      <c r="M292" s="63" t="s">
        <v>64</v>
      </c>
      <c r="N292" s="63" t="s">
        <v>38</v>
      </c>
      <c r="O292" s="350"/>
      <c r="P292" s="63"/>
      <c r="Q292" s="63"/>
      <c r="R292" s="63"/>
      <c r="S292" s="63"/>
      <c r="T292" s="350"/>
      <c r="U292" s="63"/>
      <c r="V292" s="63"/>
      <c r="W292" s="63"/>
      <c r="X292" s="63"/>
      <c r="Y292" s="640"/>
      <c r="Z292" s="350"/>
      <c r="AA292" s="63"/>
      <c r="AB292" s="63"/>
      <c r="AC292" s="63"/>
      <c r="AD292" s="350"/>
      <c r="AE292" s="136"/>
      <c r="AF292" s="63"/>
      <c r="AG292" s="63"/>
      <c r="AH292" s="63"/>
      <c r="AI292" s="350"/>
      <c r="AJ292" s="63"/>
      <c r="AK292" s="63"/>
      <c r="AL292" s="63"/>
      <c r="AM292" s="63"/>
      <c r="AN292" s="63"/>
      <c r="AO292" s="63"/>
      <c r="AP292" s="350"/>
      <c r="AQ292" s="63" t="s">
        <v>62</v>
      </c>
      <c r="AR292" s="63" t="s">
        <v>63</v>
      </c>
      <c r="AS292" s="63" t="s">
        <v>38</v>
      </c>
      <c r="AT292" s="63"/>
      <c r="AU292" s="63" t="s">
        <v>48</v>
      </c>
      <c r="AV292" s="350"/>
      <c r="AW292" s="63"/>
      <c r="AX292" s="63"/>
      <c r="AY292" s="63"/>
      <c r="AZ292" s="63"/>
      <c r="BA292" s="649"/>
      <c r="BB292" s="63"/>
      <c r="BC292" s="63"/>
      <c r="BD292" s="63"/>
      <c r="BE292" s="63"/>
      <c r="BF292" s="350"/>
      <c r="BG292" s="63"/>
      <c r="BH292" s="63"/>
      <c r="BI292" s="63"/>
      <c r="BJ292" s="63"/>
      <c r="BK292" s="350"/>
      <c r="BL292" s="63"/>
      <c r="BM292" s="63"/>
      <c r="BN292" s="63"/>
      <c r="BO292" s="63"/>
      <c r="BP292" s="350"/>
      <c r="BQ292" s="63"/>
      <c r="BR292" s="63"/>
      <c r="BS292" s="63"/>
      <c r="BT292" s="63"/>
      <c r="BU292" s="350"/>
      <c r="BV292" s="63"/>
      <c r="BW292" s="63"/>
      <c r="BX292" s="63"/>
      <c r="BY292" s="63"/>
      <c r="BZ292" s="350"/>
      <c r="CA292" s="63"/>
      <c r="CB292" s="63"/>
      <c r="CC292" s="63"/>
      <c r="CD292" s="350"/>
      <c r="CE292" s="63"/>
      <c r="CF292" s="63"/>
      <c r="CG292" s="63"/>
      <c r="CH292" s="63"/>
      <c r="CI292" s="63" t="s">
        <v>130</v>
      </c>
      <c r="CJ292" s="63">
        <v>16</v>
      </c>
      <c r="CK292" s="382">
        <v>0</v>
      </c>
      <c r="CL292" s="63">
        <v>4</v>
      </c>
      <c r="CM292" s="63">
        <v>8</v>
      </c>
      <c r="CN292" s="63">
        <v>3</v>
      </c>
      <c r="CO292" s="63">
        <v>6</v>
      </c>
      <c r="CP292" s="63"/>
      <c r="CQ292" s="63"/>
      <c r="CR292" s="63"/>
      <c r="CS292" s="63" t="s">
        <v>62</v>
      </c>
      <c r="CT292" s="63">
        <v>8</v>
      </c>
      <c r="CV292">
        <v>15</v>
      </c>
      <c r="CW292">
        <f>COUNTIF($CK$277:$CK$312,"=15")</f>
        <v>0</v>
      </c>
    </row>
    <row r="293" spans="1:101" ht="15.75" thickBot="1" x14ac:dyDescent="0.3">
      <c r="A293" s="64" t="s">
        <v>1272</v>
      </c>
      <c r="B293" s="63">
        <v>17</v>
      </c>
      <c r="C293" s="63"/>
      <c r="D293" s="63" t="s">
        <v>58</v>
      </c>
      <c r="E293" s="63" t="s">
        <v>48</v>
      </c>
      <c r="F293" s="63" t="s">
        <v>38</v>
      </c>
      <c r="G293" s="63" t="s">
        <v>48</v>
      </c>
      <c r="H293" s="63" t="s">
        <v>47</v>
      </c>
      <c r="I293" s="63" t="s">
        <v>46</v>
      </c>
      <c r="J293" s="63" t="s">
        <v>58</v>
      </c>
      <c r="K293" s="63" t="s">
        <v>32</v>
      </c>
      <c r="L293" s="63" t="s">
        <v>33</v>
      </c>
      <c r="M293" s="63" t="s">
        <v>63</v>
      </c>
      <c r="N293" s="63" t="s">
        <v>39</v>
      </c>
      <c r="O293" s="350"/>
      <c r="P293" s="63"/>
      <c r="Q293" s="63"/>
      <c r="R293" s="63"/>
      <c r="S293" s="63"/>
      <c r="T293" s="350"/>
      <c r="U293" s="63"/>
      <c r="V293" s="63"/>
      <c r="W293" s="63"/>
      <c r="X293" s="63"/>
      <c r="Y293" s="640"/>
      <c r="Z293" s="350"/>
      <c r="AA293" s="63"/>
      <c r="AB293" s="63"/>
      <c r="AC293" s="63"/>
      <c r="AD293" s="350"/>
      <c r="AE293" s="136"/>
      <c r="AF293" s="63"/>
      <c r="AG293" s="63"/>
      <c r="AH293" s="63"/>
      <c r="AI293" s="350"/>
      <c r="AJ293" s="63"/>
      <c r="AK293" s="63"/>
      <c r="AL293" s="63"/>
      <c r="AM293" s="63"/>
      <c r="AN293" s="63"/>
      <c r="AO293" s="63"/>
      <c r="AP293" s="350"/>
      <c r="AQ293" s="63" t="s">
        <v>62</v>
      </c>
      <c r="AR293" s="63" t="s">
        <v>65</v>
      </c>
      <c r="AS293" s="63" t="s">
        <v>49</v>
      </c>
      <c r="AT293" s="63"/>
      <c r="AU293" s="63" t="s">
        <v>48</v>
      </c>
      <c r="AV293" s="350"/>
      <c r="AW293" s="63"/>
      <c r="AX293" s="63"/>
      <c r="AY293" s="63"/>
      <c r="AZ293" s="63"/>
      <c r="BA293" s="649"/>
      <c r="BB293" s="63"/>
      <c r="BC293" s="63"/>
      <c r="BD293" s="63"/>
      <c r="BE293" s="63"/>
      <c r="BF293" s="350"/>
      <c r="BG293" s="63"/>
      <c r="BH293" s="63"/>
      <c r="BI293" s="63"/>
      <c r="BJ293" s="63"/>
      <c r="BK293" s="350"/>
      <c r="BL293" s="63"/>
      <c r="BM293" s="63"/>
      <c r="BN293" s="63"/>
      <c r="BO293" s="63"/>
      <c r="BP293" s="350"/>
      <c r="BQ293" s="63"/>
      <c r="BR293" s="63"/>
      <c r="BS293" s="63"/>
      <c r="BT293" s="63"/>
      <c r="BU293" s="350"/>
      <c r="BV293" s="63"/>
      <c r="BW293" s="63"/>
      <c r="BX293" s="63"/>
      <c r="BY293" s="63"/>
      <c r="BZ293" s="350"/>
      <c r="CA293" s="63"/>
      <c r="CB293" s="63"/>
      <c r="CC293" s="63"/>
      <c r="CD293" s="350"/>
      <c r="CE293" s="63"/>
      <c r="CF293" s="63"/>
      <c r="CG293" s="63"/>
      <c r="CH293" s="63"/>
      <c r="CI293" s="63" t="s">
        <v>128</v>
      </c>
      <c r="CJ293" s="63">
        <v>17</v>
      </c>
      <c r="CK293" s="382">
        <v>0</v>
      </c>
      <c r="CL293" s="63">
        <v>5</v>
      </c>
      <c r="CM293" s="63">
        <v>8</v>
      </c>
      <c r="CN293" s="63">
        <v>2</v>
      </c>
      <c r="CO293" s="63">
        <v>2</v>
      </c>
      <c r="CP293" s="63"/>
      <c r="CQ293" s="63"/>
      <c r="CR293" s="63"/>
      <c r="CS293" s="63" t="s">
        <v>63</v>
      </c>
      <c r="CT293" s="63">
        <v>12</v>
      </c>
      <c r="CW293">
        <f>SUM(CW277:CW292)</f>
        <v>36</v>
      </c>
    </row>
    <row r="294" spans="1:101" ht="15.75" thickBot="1" x14ac:dyDescent="0.3">
      <c r="A294" s="64" t="s">
        <v>1273</v>
      </c>
      <c r="B294" s="63">
        <v>18</v>
      </c>
      <c r="C294" s="63"/>
      <c r="D294" s="63" t="s">
        <v>33</v>
      </c>
      <c r="E294" s="63" t="s">
        <v>39</v>
      </c>
      <c r="F294" s="63" t="s">
        <v>39</v>
      </c>
      <c r="G294" s="63" t="s">
        <v>38</v>
      </c>
      <c r="H294" s="63" t="s">
        <v>47</v>
      </c>
      <c r="I294" s="63" t="s">
        <v>67</v>
      </c>
      <c r="J294" s="63" t="s">
        <v>58</v>
      </c>
      <c r="K294" s="63" t="s">
        <v>38</v>
      </c>
      <c r="L294" s="63" t="s">
        <v>33</v>
      </c>
      <c r="M294" s="63" t="s">
        <v>64</v>
      </c>
      <c r="N294" s="63" t="s">
        <v>39</v>
      </c>
      <c r="O294" s="350"/>
      <c r="P294" s="63"/>
      <c r="Q294" s="63"/>
      <c r="R294" s="63"/>
      <c r="S294" s="63"/>
      <c r="T294" s="350"/>
      <c r="U294" s="63"/>
      <c r="V294" s="63"/>
      <c r="W294" s="63"/>
      <c r="X294" s="63"/>
      <c r="Y294" s="640"/>
      <c r="Z294" s="350"/>
      <c r="AA294" s="63"/>
      <c r="AB294" s="63"/>
      <c r="AC294" s="63"/>
      <c r="AD294" s="350"/>
      <c r="AE294" s="136"/>
      <c r="AF294" s="63"/>
      <c r="AG294" s="63"/>
      <c r="AH294" s="63"/>
      <c r="AI294" s="350"/>
      <c r="AJ294" s="63"/>
      <c r="AK294" s="63"/>
      <c r="AL294" s="63"/>
      <c r="AM294" s="63"/>
      <c r="AN294" s="63"/>
      <c r="AO294" s="63"/>
      <c r="AP294" s="350"/>
      <c r="AQ294" s="63" t="s">
        <v>62</v>
      </c>
      <c r="AR294" s="63" t="s">
        <v>39</v>
      </c>
      <c r="AS294" s="63" t="s">
        <v>38</v>
      </c>
      <c r="AT294" s="63"/>
      <c r="AU294" s="63" t="s">
        <v>48</v>
      </c>
      <c r="AV294" s="350"/>
      <c r="AW294" s="63"/>
      <c r="AX294" s="63"/>
      <c r="AY294" s="63"/>
      <c r="AZ294" s="63"/>
      <c r="BA294" s="649"/>
      <c r="BB294" s="63"/>
      <c r="BC294" s="63"/>
      <c r="BD294" s="63"/>
      <c r="BE294" s="63"/>
      <c r="BF294" s="350"/>
      <c r="BG294" s="63"/>
      <c r="BH294" s="63"/>
      <c r="BI294" s="63"/>
      <c r="BJ294" s="63"/>
      <c r="BK294" s="350"/>
      <c r="BL294" s="63"/>
      <c r="BM294" s="63"/>
      <c r="BN294" s="63"/>
      <c r="BO294" s="63"/>
      <c r="BP294" s="350"/>
      <c r="BQ294" s="63"/>
      <c r="BR294" s="63"/>
      <c r="BS294" s="63"/>
      <c r="BT294" s="63"/>
      <c r="BU294" s="350"/>
      <c r="BV294" s="63"/>
      <c r="BW294" s="63"/>
      <c r="BX294" s="63"/>
      <c r="BY294" s="63"/>
      <c r="BZ294" s="350"/>
      <c r="CA294" s="63"/>
      <c r="CB294" s="63"/>
      <c r="CC294" s="63"/>
      <c r="CD294" s="350"/>
      <c r="CE294" s="63"/>
      <c r="CF294" s="63"/>
      <c r="CG294" s="63"/>
      <c r="CH294" s="63"/>
      <c r="CI294" s="63" t="s">
        <v>128</v>
      </c>
      <c r="CJ294" s="63">
        <v>18</v>
      </c>
      <c r="CK294" s="382">
        <v>0</v>
      </c>
      <c r="CL294" s="63">
        <v>9</v>
      </c>
      <c r="CM294" s="63">
        <v>3</v>
      </c>
      <c r="CN294" s="63">
        <v>3</v>
      </c>
      <c r="CO294" s="63">
        <v>1</v>
      </c>
      <c r="CP294" s="63"/>
      <c r="CQ294" s="63">
        <v>2</v>
      </c>
      <c r="CR294" s="63"/>
      <c r="CS294" s="63" t="s">
        <v>63</v>
      </c>
      <c r="CT294" s="63">
        <v>12</v>
      </c>
    </row>
    <row r="295" spans="1:101" ht="15.75" thickBot="1" x14ac:dyDescent="0.3">
      <c r="A295" s="64" t="s">
        <v>1274</v>
      </c>
      <c r="B295" s="63">
        <v>19</v>
      </c>
      <c r="C295" s="63"/>
      <c r="D295" s="63" t="s">
        <v>63</v>
      </c>
      <c r="E295" s="63" t="s">
        <v>35</v>
      </c>
      <c r="F295" s="63" t="s">
        <v>32</v>
      </c>
      <c r="G295" s="63" t="s">
        <v>48</v>
      </c>
      <c r="H295" s="63" t="s">
        <v>64</v>
      </c>
      <c r="I295" s="63" t="s">
        <v>46</v>
      </c>
      <c r="J295" s="63" t="s">
        <v>59</v>
      </c>
      <c r="K295" s="63" t="s">
        <v>49</v>
      </c>
      <c r="L295" s="63" t="s">
        <v>33</v>
      </c>
      <c r="M295" s="63" t="s">
        <v>67</v>
      </c>
      <c r="N295" s="63" t="s">
        <v>48</v>
      </c>
      <c r="O295" s="350"/>
      <c r="P295" s="63"/>
      <c r="Q295" s="63"/>
      <c r="R295" s="63"/>
      <c r="S295" s="63"/>
      <c r="T295" s="350"/>
      <c r="U295" s="63"/>
      <c r="V295" s="63"/>
      <c r="W295" s="63"/>
      <c r="X295" s="63"/>
      <c r="Y295" s="640"/>
      <c r="Z295" s="350"/>
      <c r="AA295" s="63"/>
      <c r="AB295" s="63"/>
      <c r="AC295" s="63"/>
      <c r="AD295" s="350"/>
      <c r="AE295" s="136"/>
      <c r="AF295" s="63"/>
      <c r="AG295" s="63"/>
      <c r="AH295" s="63"/>
      <c r="AI295" s="350"/>
      <c r="AJ295" s="63"/>
      <c r="AK295" s="63"/>
      <c r="AL295" s="63"/>
      <c r="AM295" s="63"/>
      <c r="AN295" s="63"/>
      <c r="AO295" s="63"/>
      <c r="AP295" s="350"/>
      <c r="AQ295" s="63" t="s">
        <v>63</v>
      </c>
      <c r="AR295" s="63" t="s">
        <v>63</v>
      </c>
      <c r="AS295" s="63" t="s">
        <v>45</v>
      </c>
      <c r="AT295" s="63"/>
      <c r="AU295" s="63" t="s">
        <v>48</v>
      </c>
      <c r="AV295" s="350"/>
      <c r="AW295" s="63"/>
      <c r="AX295" s="63"/>
      <c r="AY295" s="63"/>
      <c r="AZ295" s="63"/>
      <c r="BA295" s="649"/>
      <c r="BB295" s="63"/>
      <c r="BC295" s="63"/>
      <c r="BD295" s="63"/>
      <c r="BE295" s="63"/>
      <c r="BF295" s="350"/>
      <c r="BG295" s="63"/>
      <c r="BH295" s="63"/>
      <c r="BI295" s="63"/>
      <c r="BJ295" s="63"/>
      <c r="BK295" s="350"/>
      <c r="BL295" s="63"/>
      <c r="BM295" s="63"/>
      <c r="BN295" s="63"/>
      <c r="BO295" s="63"/>
      <c r="BP295" s="350"/>
      <c r="BQ295" s="63"/>
      <c r="BR295" s="63"/>
      <c r="BS295" s="63"/>
      <c r="BT295" s="63"/>
      <c r="BU295" s="350"/>
      <c r="BV295" s="63"/>
      <c r="BW295" s="63"/>
      <c r="BX295" s="63"/>
      <c r="BY295" s="63"/>
      <c r="BZ295" s="350"/>
      <c r="CA295" s="63"/>
      <c r="CB295" s="63"/>
      <c r="CC295" s="63"/>
      <c r="CD295" s="350"/>
      <c r="CE295" s="63"/>
      <c r="CF295" s="63"/>
      <c r="CG295" s="63"/>
      <c r="CH295" s="63"/>
      <c r="CI295" s="63" t="s">
        <v>128</v>
      </c>
      <c r="CJ295" s="63">
        <v>19</v>
      </c>
      <c r="CK295" s="382">
        <v>0</v>
      </c>
      <c r="CL295" s="63">
        <v>5</v>
      </c>
      <c r="CM295" s="63">
        <v>6</v>
      </c>
      <c r="CN295" s="63">
        <v>4</v>
      </c>
      <c r="CO295" s="63">
        <v>3</v>
      </c>
      <c r="CP295" s="63"/>
      <c r="CQ295" s="63"/>
      <c r="CR295" s="63"/>
      <c r="CS295" s="63" t="s">
        <v>48</v>
      </c>
      <c r="CT295" s="63">
        <v>16</v>
      </c>
    </row>
    <row r="296" spans="1:101" ht="15.75" thickBot="1" x14ac:dyDescent="0.3">
      <c r="A296" s="64" t="s">
        <v>1275</v>
      </c>
      <c r="B296" s="63">
        <v>20</v>
      </c>
      <c r="C296" s="63"/>
      <c r="D296" s="63" t="s">
        <v>48</v>
      </c>
      <c r="E296" s="63" t="s">
        <v>48</v>
      </c>
      <c r="F296" s="63" t="s">
        <v>32</v>
      </c>
      <c r="G296" s="63" t="s">
        <v>38</v>
      </c>
      <c r="H296" s="63" t="s">
        <v>47</v>
      </c>
      <c r="I296" s="63" t="s">
        <v>46</v>
      </c>
      <c r="J296" s="63" t="s">
        <v>59</v>
      </c>
      <c r="K296" s="63" t="s">
        <v>61</v>
      </c>
      <c r="L296" s="63" t="s">
        <v>40</v>
      </c>
      <c r="M296" s="63" t="s">
        <v>46</v>
      </c>
      <c r="N296" s="63" t="s">
        <v>63</v>
      </c>
      <c r="O296" s="350"/>
      <c r="P296" s="63"/>
      <c r="Q296" s="63"/>
      <c r="R296" s="63"/>
      <c r="S296" s="63"/>
      <c r="T296" s="350"/>
      <c r="U296" s="63"/>
      <c r="V296" s="63"/>
      <c r="W296" s="63"/>
      <c r="X296" s="63"/>
      <c r="Y296" s="640"/>
      <c r="Z296" s="350"/>
      <c r="AA296" s="63"/>
      <c r="AB296" s="63"/>
      <c r="AC296" s="63"/>
      <c r="AD296" s="350"/>
      <c r="AE296" s="136"/>
      <c r="AF296" s="63"/>
      <c r="AG296" s="63"/>
      <c r="AH296" s="63"/>
      <c r="AI296" s="350"/>
      <c r="AJ296" s="63"/>
      <c r="AK296" s="63"/>
      <c r="AL296" s="63"/>
      <c r="AM296" s="63"/>
      <c r="AN296" s="63"/>
      <c r="AO296" s="63"/>
      <c r="AP296" s="350"/>
      <c r="AQ296" s="63" t="s">
        <v>63</v>
      </c>
      <c r="AR296" s="63" t="s">
        <v>39</v>
      </c>
      <c r="AS296" s="63" t="s">
        <v>49</v>
      </c>
      <c r="AT296" s="63"/>
      <c r="AU296" s="63" t="s">
        <v>48</v>
      </c>
      <c r="AV296" s="350"/>
      <c r="AW296" s="63"/>
      <c r="AX296" s="63"/>
      <c r="AY296" s="63"/>
      <c r="AZ296" s="63"/>
      <c r="BA296" s="649"/>
      <c r="BB296" s="63"/>
      <c r="BC296" s="63"/>
      <c r="BD296" s="63"/>
      <c r="BE296" s="63"/>
      <c r="BF296" s="350"/>
      <c r="BG296" s="63"/>
      <c r="BH296" s="63"/>
      <c r="BI296" s="63"/>
      <c r="BJ296" s="63"/>
      <c r="BK296" s="350"/>
      <c r="BL296" s="63"/>
      <c r="BM296" s="63"/>
      <c r="BN296" s="63"/>
      <c r="BO296" s="63"/>
      <c r="BP296" s="350"/>
      <c r="BQ296" s="63"/>
      <c r="BR296" s="63"/>
      <c r="BS296" s="63"/>
      <c r="BT296" s="63"/>
      <c r="BU296" s="350"/>
      <c r="BV296" s="63"/>
      <c r="BW296" s="63"/>
      <c r="BX296" s="63"/>
      <c r="BY296" s="63"/>
      <c r="BZ296" s="350"/>
      <c r="CA296" s="63"/>
      <c r="CB296" s="63"/>
      <c r="CC296" s="63"/>
      <c r="CD296" s="350"/>
      <c r="CE296" s="63"/>
      <c r="CF296" s="63"/>
      <c r="CG296" s="63"/>
      <c r="CH296" s="63"/>
      <c r="CI296" s="63" t="s">
        <v>128</v>
      </c>
      <c r="CJ296" s="63">
        <v>20</v>
      </c>
      <c r="CK296" s="382">
        <v>1</v>
      </c>
      <c r="CL296" s="63">
        <v>5</v>
      </c>
      <c r="CM296" s="63">
        <v>5</v>
      </c>
      <c r="CN296" s="63">
        <v>4</v>
      </c>
      <c r="CO296" s="63">
        <v>13</v>
      </c>
      <c r="CP296" s="63"/>
      <c r="CQ296" s="63">
        <v>2</v>
      </c>
      <c r="CR296" s="63"/>
      <c r="CS296" s="63" t="s">
        <v>48</v>
      </c>
      <c r="CT296" s="63">
        <v>15</v>
      </c>
    </row>
    <row r="297" spans="1:101" ht="15.75" thickBot="1" x14ac:dyDescent="0.3">
      <c r="A297" s="64" t="s">
        <v>1276</v>
      </c>
      <c r="B297" s="63">
        <v>21</v>
      </c>
      <c r="C297" s="63"/>
      <c r="D297" s="63" t="s">
        <v>61</v>
      </c>
      <c r="E297" s="63" t="s">
        <v>36</v>
      </c>
      <c r="F297" s="63" t="s">
        <v>45</v>
      </c>
      <c r="G297" s="63" t="s">
        <v>39</v>
      </c>
      <c r="H297" s="63" t="s">
        <v>64</v>
      </c>
      <c r="I297" s="63" t="s">
        <v>62</v>
      </c>
      <c r="J297" s="63" t="s">
        <v>59</v>
      </c>
      <c r="K297" s="63" t="s">
        <v>36</v>
      </c>
      <c r="L297" s="63" t="s">
        <v>45</v>
      </c>
      <c r="M297" s="63" t="s">
        <v>48</v>
      </c>
      <c r="N297" s="63" t="s">
        <v>35</v>
      </c>
      <c r="O297" s="350"/>
      <c r="P297" s="63"/>
      <c r="Q297" s="63"/>
      <c r="R297" s="63"/>
      <c r="S297" s="63"/>
      <c r="T297" s="350"/>
      <c r="U297" s="63"/>
      <c r="V297" s="63"/>
      <c r="W297" s="63"/>
      <c r="X297" s="63"/>
      <c r="Y297" s="640"/>
      <c r="Z297" s="350"/>
      <c r="AA297" s="63"/>
      <c r="AB297" s="63"/>
      <c r="AC297" s="63"/>
      <c r="AD297" s="350"/>
      <c r="AE297" s="136"/>
      <c r="AF297" s="63"/>
      <c r="AG297" s="63"/>
      <c r="AH297" s="63"/>
      <c r="AI297" s="350"/>
      <c r="AJ297" s="63"/>
      <c r="AK297" s="63"/>
      <c r="AL297" s="63"/>
      <c r="AM297" s="63"/>
      <c r="AN297" s="63"/>
      <c r="AO297" s="63"/>
      <c r="AP297" s="350"/>
      <c r="AQ297" s="63" t="s">
        <v>60</v>
      </c>
      <c r="AR297" s="63" t="s">
        <v>36</v>
      </c>
      <c r="AS297" s="63" t="s">
        <v>45</v>
      </c>
      <c r="AT297" s="63"/>
      <c r="AU297" s="63" t="s">
        <v>48</v>
      </c>
      <c r="AV297" s="350"/>
      <c r="AW297" s="63"/>
      <c r="AX297" s="63"/>
      <c r="AY297" s="63"/>
      <c r="AZ297" s="63"/>
      <c r="BA297" s="649"/>
      <c r="BB297" s="63"/>
      <c r="BC297" s="63"/>
      <c r="BD297" s="63"/>
      <c r="BE297" s="63"/>
      <c r="BF297" s="350"/>
      <c r="BG297" s="63"/>
      <c r="BH297" s="63"/>
      <c r="BI297" s="63"/>
      <c r="BJ297" s="63"/>
      <c r="BK297" s="350"/>
      <c r="BL297" s="63"/>
      <c r="BM297" s="63"/>
      <c r="BN297" s="63"/>
      <c r="BO297" s="63"/>
      <c r="BP297" s="350"/>
      <c r="BQ297" s="63"/>
      <c r="BR297" s="63"/>
      <c r="BS297" s="63"/>
      <c r="BT297" s="63"/>
      <c r="BU297" s="350"/>
      <c r="BV297" s="63"/>
      <c r="BW297" s="63"/>
      <c r="BX297" s="63"/>
      <c r="BY297" s="63"/>
      <c r="BZ297" s="350"/>
      <c r="CA297" s="63"/>
      <c r="CB297" s="63"/>
      <c r="CC297" s="63"/>
      <c r="CD297" s="350"/>
      <c r="CE297" s="63"/>
      <c r="CF297" s="63"/>
      <c r="CG297" s="63"/>
      <c r="CH297" s="63"/>
      <c r="CI297" s="63" t="s">
        <v>128</v>
      </c>
      <c r="CJ297" s="63">
        <v>21</v>
      </c>
      <c r="CK297" s="382">
        <v>0</v>
      </c>
      <c r="CL297" s="63">
        <v>10</v>
      </c>
      <c r="CM297" s="63">
        <v>3</v>
      </c>
      <c r="CN297" s="63">
        <v>2</v>
      </c>
      <c r="CO297" s="63">
        <v>3</v>
      </c>
      <c r="CP297" s="63"/>
      <c r="CQ297" s="63">
        <v>2</v>
      </c>
      <c r="CR297" s="63"/>
      <c r="CS297" s="63" t="s">
        <v>32</v>
      </c>
      <c r="CT297" s="63">
        <v>27</v>
      </c>
    </row>
    <row r="298" spans="1:101" ht="15.75" thickBot="1" x14ac:dyDescent="0.3">
      <c r="A298" s="64" t="s">
        <v>1277</v>
      </c>
      <c r="B298" s="63">
        <v>22</v>
      </c>
      <c r="C298" s="63"/>
      <c r="D298" s="63" t="s">
        <v>65</v>
      </c>
      <c r="E298" s="63" t="s">
        <v>67</v>
      </c>
      <c r="F298" s="63" t="s">
        <v>33</v>
      </c>
      <c r="G298" s="63" t="s">
        <v>62</v>
      </c>
      <c r="H298" s="63" t="s">
        <v>47</v>
      </c>
      <c r="I298" s="63" t="s">
        <v>66</v>
      </c>
      <c r="J298" s="63" t="s">
        <v>58</v>
      </c>
      <c r="K298" s="63" t="s">
        <v>48</v>
      </c>
      <c r="L298" s="63" t="s">
        <v>66</v>
      </c>
      <c r="M298" s="63" t="s">
        <v>47</v>
      </c>
      <c r="N298" s="63" t="s">
        <v>59</v>
      </c>
      <c r="O298" s="350"/>
      <c r="P298" s="63"/>
      <c r="Q298" s="63"/>
      <c r="R298" s="63"/>
      <c r="S298" s="63"/>
      <c r="T298" s="350"/>
      <c r="U298" s="63"/>
      <c r="V298" s="63"/>
      <c r="W298" s="63"/>
      <c r="X298" s="63"/>
      <c r="Y298" s="640"/>
      <c r="Z298" s="350"/>
      <c r="AA298" s="63"/>
      <c r="AB298" s="63"/>
      <c r="AC298" s="63"/>
      <c r="AD298" s="350"/>
      <c r="AE298" s="136"/>
      <c r="AF298" s="63"/>
      <c r="AG298" s="63"/>
      <c r="AH298" s="63"/>
      <c r="AI298" s="350"/>
      <c r="AJ298" s="63"/>
      <c r="AK298" s="63"/>
      <c r="AL298" s="63"/>
      <c r="AM298" s="63"/>
      <c r="AN298" s="63"/>
      <c r="AO298" s="63"/>
      <c r="AP298" s="350"/>
      <c r="AQ298" s="63" t="s">
        <v>62</v>
      </c>
      <c r="AR298" s="63" t="s">
        <v>65</v>
      </c>
      <c r="AS298" s="63" t="s">
        <v>38</v>
      </c>
      <c r="AT298" s="63"/>
      <c r="AU298" s="63" t="s">
        <v>48</v>
      </c>
      <c r="AV298" s="350"/>
      <c r="AW298" s="63"/>
      <c r="AX298" s="63"/>
      <c r="AY298" s="63"/>
      <c r="AZ298" s="63"/>
      <c r="BA298" s="649"/>
      <c r="BB298" s="63"/>
      <c r="BC298" s="63"/>
      <c r="BD298" s="63"/>
      <c r="BE298" s="63"/>
      <c r="BF298" s="350"/>
      <c r="BG298" s="63"/>
      <c r="BH298" s="63"/>
      <c r="BI298" s="63"/>
      <c r="BJ298" s="63"/>
      <c r="BK298" s="350"/>
      <c r="BL298" s="63"/>
      <c r="BM298" s="63"/>
      <c r="BN298" s="63"/>
      <c r="BO298" s="63"/>
      <c r="BP298" s="350"/>
      <c r="BQ298" s="63"/>
      <c r="BR298" s="63"/>
      <c r="BS298" s="63"/>
      <c r="BT298" s="63"/>
      <c r="BU298" s="350"/>
      <c r="BV298" s="63"/>
      <c r="BW298" s="63"/>
      <c r="BX298" s="63"/>
      <c r="BY298" s="63"/>
      <c r="BZ298" s="350"/>
      <c r="CA298" s="63"/>
      <c r="CB298" s="63"/>
      <c r="CC298" s="63"/>
      <c r="CD298" s="350"/>
      <c r="CE298" s="63"/>
      <c r="CF298" s="63"/>
      <c r="CG298" s="63"/>
      <c r="CH298" s="63"/>
      <c r="CI298" s="63" t="s">
        <v>130</v>
      </c>
      <c r="CJ298" s="63">
        <v>22</v>
      </c>
      <c r="CK298" s="382">
        <v>0</v>
      </c>
      <c r="CL298" s="63">
        <v>2</v>
      </c>
      <c r="CM298" s="63">
        <v>7</v>
      </c>
      <c r="CN298" s="63">
        <v>6</v>
      </c>
      <c r="CO298" s="63"/>
      <c r="CP298" s="63"/>
      <c r="CQ298" s="63"/>
      <c r="CR298" s="63"/>
      <c r="CS298" s="63" t="s">
        <v>58</v>
      </c>
      <c r="CT298" s="63">
        <v>1</v>
      </c>
    </row>
    <row r="299" spans="1:101" ht="15.75" thickBot="1" x14ac:dyDescent="0.3">
      <c r="A299" s="64" t="s">
        <v>1278</v>
      </c>
      <c r="B299" s="63">
        <v>23</v>
      </c>
      <c r="C299" s="63"/>
      <c r="D299" s="63" t="s">
        <v>32</v>
      </c>
      <c r="E299" s="63" t="s">
        <v>49</v>
      </c>
      <c r="F299" s="63" t="s">
        <v>45</v>
      </c>
      <c r="G299" s="63" t="s">
        <v>28</v>
      </c>
      <c r="H299" s="63" t="s">
        <v>36</v>
      </c>
      <c r="I299" s="63" t="s">
        <v>46</v>
      </c>
      <c r="J299" s="63" t="s">
        <v>59</v>
      </c>
      <c r="K299" s="63" t="s">
        <v>40</v>
      </c>
      <c r="L299" s="63" t="s">
        <v>60</v>
      </c>
      <c r="M299" s="63" t="s">
        <v>46</v>
      </c>
      <c r="N299" s="63" t="s">
        <v>39</v>
      </c>
      <c r="O299" s="350"/>
      <c r="P299" s="63"/>
      <c r="Q299" s="63"/>
      <c r="R299" s="63"/>
      <c r="S299" s="63"/>
      <c r="T299" s="350"/>
      <c r="U299" s="63"/>
      <c r="V299" s="63"/>
      <c r="W299" s="63"/>
      <c r="X299" s="63"/>
      <c r="Y299" s="640"/>
      <c r="Z299" s="350"/>
      <c r="AA299" s="63"/>
      <c r="AB299" s="63"/>
      <c r="AC299" s="63"/>
      <c r="AD299" s="350"/>
      <c r="AE299" s="136"/>
      <c r="AF299" s="63"/>
      <c r="AG299" s="63"/>
      <c r="AH299" s="63"/>
      <c r="AI299" s="350"/>
      <c r="AJ299" s="63"/>
      <c r="AK299" s="63"/>
      <c r="AL299" s="63"/>
      <c r="AM299" s="63"/>
      <c r="AN299" s="63"/>
      <c r="AO299" s="63"/>
      <c r="AP299" s="350"/>
      <c r="AQ299" s="63" t="s">
        <v>63</v>
      </c>
      <c r="AR299" s="63" t="s">
        <v>28</v>
      </c>
      <c r="AS299" s="63" t="s">
        <v>74</v>
      </c>
      <c r="AT299" s="63"/>
      <c r="AU299" s="63" t="s">
        <v>48</v>
      </c>
      <c r="AV299" s="350"/>
      <c r="AW299" s="63"/>
      <c r="AX299" s="63"/>
      <c r="AY299" s="63"/>
      <c r="AZ299" s="63"/>
      <c r="BA299" s="649"/>
      <c r="BB299" s="63"/>
      <c r="BC299" s="63"/>
      <c r="BD299" s="63"/>
      <c r="BE299" s="63"/>
      <c r="BF299" s="350"/>
      <c r="BG299" s="63"/>
      <c r="BH299" s="63"/>
      <c r="BI299" s="63"/>
      <c r="BJ299" s="63"/>
      <c r="BK299" s="350"/>
      <c r="BL299" s="63"/>
      <c r="BM299" s="63"/>
      <c r="BN299" s="63"/>
      <c r="BO299" s="63"/>
      <c r="BP299" s="350"/>
      <c r="BQ299" s="63"/>
      <c r="BR299" s="63"/>
      <c r="BS299" s="63"/>
      <c r="BT299" s="63"/>
      <c r="BU299" s="350"/>
      <c r="BV299" s="63"/>
      <c r="BW299" s="63"/>
      <c r="BX299" s="63"/>
      <c r="BY299" s="63"/>
      <c r="BZ299" s="350"/>
      <c r="CA299" s="63"/>
      <c r="CB299" s="63"/>
      <c r="CC299" s="63"/>
      <c r="CD299" s="350"/>
      <c r="CE299" s="63"/>
      <c r="CF299" s="63"/>
      <c r="CG299" s="63"/>
      <c r="CH299" s="63"/>
      <c r="CI299" s="63" t="s">
        <v>129</v>
      </c>
      <c r="CJ299" s="63">
        <v>23</v>
      </c>
      <c r="CK299" s="382">
        <v>4</v>
      </c>
      <c r="CL299" s="63">
        <v>6</v>
      </c>
      <c r="CM299" s="63">
        <v>2</v>
      </c>
      <c r="CN299" s="63">
        <v>3</v>
      </c>
      <c r="CO299" s="63">
        <v>5</v>
      </c>
      <c r="CP299" s="63"/>
      <c r="CQ299" s="63">
        <v>1</v>
      </c>
      <c r="CR299" s="63"/>
      <c r="CS299" s="63" t="s">
        <v>60</v>
      </c>
      <c r="CT299" s="63">
        <v>30</v>
      </c>
    </row>
    <row r="300" spans="1:101" ht="15.75" thickBot="1" x14ac:dyDescent="0.3">
      <c r="A300" s="64" t="s">
        <v>1279</v>
      </c>
      <c r="B300" s="63">
        <v>24</v>
      </c>
      <c r="C300" s="63"/>
      <c r="D300" s="63" t="s">
        <v>61</v>
      </c>
      <c r="E300" s="63" t="s">
        <v>30</v>
      </c>
      <c r="F300" s="63" t="s">
        <v>60</v>
      </c>
      <c r="G300" s="63" t="s">
        <v>69</v>
      </c>
      <c r="H300" s="63" t="s">
        <v>64</v>
      </c>
      <c r="I300" s="63" t="s">
        <v>58</v>
      </c>
      <c r="J300" s="63" t="s">
        <v>59</v>
      </c>
      <c r="K300" s="63" t="s">
        <v>77</v>
      </c>
      <c r="L300" s="63" t="s">
        <v>105</v>
      </c>
      <c r="M300" s="63" t="s">
        <v>65</v>
      </c>
      <c r="N300" s="63" t="s">
        <v>32</v>
      </c>
      <c r="O300" s="350"/>
      <c r="P300" s="63"/>
      <c r="Q300" s="63"/>
      <c r="R300" s="63"/>
      <c r="S300" s="63"/>
      <c r="T300" s="350"/>
      <c r="U300" s="63"/>
      <c r="V300" s="63"/>
      <c r="W300" s="63"/>
      <c r="X300" s="63"/>
      <c r="Y300" s="640"/>
      <c r="Z300" s="350"/>
      <c r="AA300" s="63"/>
      <c r="AB300" s="63"/>
      <c r="AC300" s="63"/>
      <c r="AD300" s="350"/>
      <c r="AE300" s="136"/>
      <c r="AF300" s="63"/>
      <c r="AG300" s="63"/>
      <c r="AH300" s="63"/>
      <c r="AI300" s="350"/>
      <c r="AJ300" s="63"/>
      <c r="AK300" s="63"/>
      <c r="AL300" s="63"/>
      <c r="AM300" s="63"/>
      <c r="AN300" s="63"/>
      <c r="AO300" s="63"/>
      <c r="AP300" s="350"/>
      <c r="AQ300" s="63" t="s">
        <v>34</v>
      </c>
      <c r="AR300" s="63" t="s">
        <v>68</v>
      </c>
      <c r="AS300" s="63" t="s">
        <v>33</v>
      </c>
      <c r="AT300" s="63"/>
      <c r="AU300" s="63" t="s">
        <v>28</v>
      </c>
      <c r="AV300" s="350"/>
      <c r="AW300" s="63"/>
      <c r="AX300" s="63"/>
      <c r="AY300" s="63"/>
      <c r="AZ300" s="63"/>
      <c r="BA300" s="649"/>
      <c r="BB300" s="63"/>
      <c r="BC300" s="63"/>
      <c r="BD300" s="63"/>
      <c r="BE300" s="63"/>
      <c r="BF300" s="350"/>
      <c r="BG300" s="63"/>
      <c r="BH300" s="63"/>
      <c r="BI300" s="63"/>
      <c r="BJ300" s="63"/>
      <c r="BK300" s="350"/>
      <c r="BL300" s="63"/>
      <c r="BM300" s="63"/>
      <c r="BN300" s="63"/>
      <c r="BO300" s="63"/>
      <c r="BP300" s="350"/>
      <c r="BQ300" s="63"/>
      <c r="BR300" s="63"/>
      <c r="BS300" s="63"/>
      <c r="BT300" s="63"/>
      <c r="BU300" s="350"/>
      <c r="BV300" s="63"/>
      <c r="BW300" s="63"/>
      <c r="BX300" s="63"/>
      <c r="BY300" s="63"/>
      <c r="BZ300" s="350"/>
      <c r="CA300" s="63"/>
      <c r="CB300" s="63"/>
      <c r="CC300" s="63"/>
      <c r="CD300" s="350"/>
      <c r="CE300" s="63"/>
      <c r="CF300" s="63"/>
      <c r="CG300" s="63"/>
      <c r="CH300" s="63"/>
      <c r="CI300" s="63" t="s">
        <v>129</v>
      </c>
      <c r="CJ300" s="63">
        <v>24</v>
      </c>
      <c r="CK300" s="382">
        <v>7</v>
      </c>
      <c r="CL300" s="63">
        <v>4</v>
      </c>
      <c r="CM300" s="63">
        <v>2</v>
      </c>
      <c r="CN300" s="63">
        <v>2</v>
      </c>
      <c r="CO300" s="63">
        <v>13</v>
      </c>
      <c r="CP300" s="63"/>
      <c r="CQ300" s="63"/>
      <c r="CR300" s="63"/>
      <c r="CS300" s="63" t="s">
        <v>35</v>
      </c>
      <c r="CT300" s="63">
        <v>33</v>
      </c>
    </row>
    <row r="301" spans="1:101" ht="15.75" thickBot="1" x14ac:dyDescent="0.3">
      <c r="A301" s="64" t="s">
        <v>1280</v>
      </c>
      <c r="B301" s="63">
        <v>25</v>
      </c>
      <c r="C301" s="63"/>
      <c r="D301" s="63" t="s">
        <v>33</v>
      </c>
      <c r="E301" s="63" t="s">
        <v>74</v>
      </c>
      <c r="F301" s="63" t="s">
        <v>49</v>
      </c>
      <c r="G301" s="63" t="s">
        <v>63</v>
      </c>
      <c r="H301" s="63" t="s">
        <v>64</v>
      </c>
      <c r="I301" s="63" t="s">
        <v>67</v>
      </c>
      <c r="J301" s="63" t="s">
        <v>63</v>
      </c>
      <c r="K301" s="63" t="s">
        <v>28</v>
      </c>
      <c r="L301" s="63" t="s">
        <v>76</v>
      </c>
      <c r="M301" s="63" t="s">
        <v>35</v>
      </c>
      <c r="N301" s="63" t="s">
        <v>32</v>
      </c>
      <c r="O301" s="350"/>
      <c r="P301" s="63"/>
      <c r="Q301" s="63"/>
      <c r="R301" s="63"/>
      <c r="S301" s="63"/>
      <c r="T301" s="350"/>
      <c r="U301" s="63"/>
      <c r="V301" s="63"/>
      <c r="W301" s="63"/>
      <c r="X301" s="63"/>
      <c r="Y301" s="640"/>
      <c r="Z301" s="350"/>
      <c r="AA301" s="63"/>
      <c r="AB301" s="63"/>
      <c r="AC301" s="63"/>
      <c r="AD301" s="350"/>
      <c r="AE301" s="136"/>
      <c r="AF301" s="63"/>
      <c r="AG301" s="63"/>
      <c r="AH301" s="63"/>
      <c r="AI301" s="350"/>
      <c r="AJ301" s="63"/>
      <c r="AK301" s="63"/>
      <c r="AL301" s="63"/>
      <c r="AM301" s="63"/>
      <c r="AN301" s="63"/>
      <c r="AO301" s="63"/>
      <c r="AP301" s="350"/>
      <c r="AQ301" s="63" t="s">
        <v>34</v>
      </c>
      <c r="AR301" s="63" t="s">
        <v>77</v>
      </c>
      <c r="AS301" s="63" t="s">
        <v>34</v>
      </c>
      <c r="AT301" s="63"/>
      <c r="AU301" s="63" t="s">
        <v>28</v>
      </c>
      <c r="AV301" s="350"/>
      <c r="AW301" s="63"/>
      <c r="AX301" s="63"/>
      <c r="AY301" s="63"/>
      <c r="AZ301" s="63"/>
      <c r="BA301" s="649"/>
      <c r="BB301" s="63"/>
      <c r="BC301" s="63"/>
      <c r="BD301" s="63"/>
      <c r="BE301" s="63"/>
      <c r="BF301" s="350"/>
      <c r="BG301" s="63"/>
      <c r="BH301" s="63"/>
      <c r="BI301" s="63"/>
      <c r="BJ301" s="63"/>
      <c r="BK301" s="350"/>
      <c r="BL301" s="63"/>
      <c r="BM301" s="63"/>
      <c r="BN301" s="63"/>
      <c r="BO301" s="63"/>
      <c r="BP301" s="350"/>
      <c r="BQ301" s="63"/>
      <c r="BR301" s="63"/>
      <c r="BS301" s="63"/>
      <c r="BT301" s="63"/>
      <c r="BU301" s="350"/>
      <c r="BV301" s="63"/>
      <c r="BW301" s="63"/>
      <c r="BX301" s="63"/>
      <c r="BY301" s="63"/>
      <c r="BZ301" s="350"/>
      <c r="CA301" s="63"/>
      <c r="CB301" s="63"/>
      <c r="CC301" s="63"/>
      <c r="CD301" s="350"/>
      <c r="CE301" s="63"/>
      <c r="CF301" s="63"/>
      <c r="CG301" s="63"/>
      <c r="CH301" s="63"/>
      <c r="CI301" s="63" t="s">
        <v>129</v>
      </c>
      <c r="CJ301" s="63">
        <v>25</v>
      </c>
      <c r="CK301" s="382">
        <v>7</v>
      </c>
      <c r="CL301" s="63">
        <v>4</v>
      </c>
      <c r="CM301" s="63">
        <v>2</v>
      </c>
      <c r="CN301" s="63">
        <v>2</v>
      </c>
      <c r="CO301" s="63">
        <v>20</v>
      </c>
      <c r="CP301" s="63"/>
      <c r="CQ301" s="63"/>
      <c r="CR301" s="63"/>
      <c r="CS301" s="63" t="s">
        <v>35</v>
      </c>
      <c r="CT301" s="63">
        <v>34</v>
      </c>
    </row>
    <row r="302" spans="1:101" ht="15.75" thickBot="1" x14ac:dyDescent="0.3">
      <c r="A302" s="64" t="s">
        <v>1281</v>
      </c>
      <c r="B302" s="63">
        <v>26</v>
      </c>
      <c r="C302" s="63"/>
      <c r="D302" s="63" t="s">
        <v>58</v>
      </c>
      <c r="E302" s="63" t="s">
        <v>58</v>
      </c>
      <c r="F302" s="63" t="s">
        <v>65</v>
      </c>
      <c r="G302" s="63" t="s">
        <v>62</v>
      </c>
      <c r="H302" s="63" t="s">
        <v>47</v>
      </c>
      <c r="I302" s="63" t="s">
        <v>59</v>
      </c>
      <c r="J302" s="63" t="s">
        <v>58</v>
      </c>
      <c r="K302" s="63" t="s">
        <v>65</v>
      </c>
      <c r="L302" s="63" t="s">
        <v>62</v>
      </c>
      <c r="M302" s="63" t="s">
        <v>67</v>
      </c>
      <c r="N302" s="63" t="s">
        <v>58</v>
      </c>
      <c r="O302" s="350"/>
      <c r="P302" s="63"/>
      <c r="Q302" s="63"/>
      <c r="R302" s="63"/>
      <c r="S302" s="63"/>
      <c r="T302" s="350"/>
      <c r="U302" s="63"/>
      <c r="V302" s="63"/>
      <c r="W302" s="63"/>
      <c r="X302" s="63"/>
      <c r="Y302" s="640"/>
      <c r="Z302" s="350"/>
      <c r="AA302" s="63"/>
      <c r="AB302" s="63"/>
      <c r="AC302" s="63"/>
      <c r="AD302" s="350"/>
      <c r="AE302" s="136"/>
      <c r="AF302" s="63"/>
      <c r="AG302" s="63"/>
      <c r="AH302" s="63"/>
      <c r="AI302" s="350"/>
      <c r="AJ302" s="63"/>
      <c r="AK302" s="63"/>
      <c r="AL302" s="63"/>
      <c r="AM302" s="63"/>
      <c r="AN302" s="63"/>
      <c r="AO302" s="63"/>
      <c r="AP302" s="350"/>
      <c r="AQ302" s="63" t="s">
        <v>48</v>
      </c>
      <c r="AR302" s="63" t="s">
        <v>63</v>
      </c>
      <c r="AS302" s="63" t="s">
        <v>39</v>
      </c>
      <c r="AT302" s="63"/>
      <c r="AU302" s="63" t="s">
        <v>48</v>
      </c>
      <c r="AV302" s="350"/>
      <c r="AW302" s="63"/>
      <c r="AX302" s="63"/>
      <c r="AY302" s="63"/>
      <c r="AZ302" s="63"/>
      <c r="BA302" s="649"/>
      <c r="BB302" s="63"/>
      <c r="BC302" s="63"/>
      <c r="BD302" s="63"/>
      <c r="BE302" s="63"/>
      <c r="BF302" s="350"/>
      <c r="BG302" s="63"/>
      <c r="BH302" s="63"/>
      <c r="BI302" s="63"/>
      <c r="BJ302" s="63"/>
      <c r="BK302" s="350"/>
      <c r="BL302" s="63"/>
      <c r="BM302" s="63"/>
      <c r="BN302" s="63"/>
      <c r="BO302" s="63"/>
      <c r="BP302" s="350"/>
      <c r="BQ302" s="63"/>
      <c r="BR302" s="63"/>
      <c r="BS302" s="63"/>
      <c r="BT302" s="63"/>
      <c r="BU302" s="350"/>
      <c r="BV302" s="63"/>
      <c r="BW302" s="63"/>
      <c r="BX302" s="63"/>
      <c r="BY302" s="63"/>
      <c r="BZ302" s="350"/>
      <c r="CA302" s="63"/>
      <c r="CB302" s="63"/>
      <c r="CC302" s="63"/>
      <c r="CD302" s="350"/>
      <c r="CE302" s="63"/>
      <c r="CF302" s="63"/>
      <c r="CG302" s="63"/>
      <c r="CH302" s="63"/>
      <c r="CI302" s="63" t="s">
        <v>130</v>
      </c>
      <c r="CJ302" s="63">
        <v>26</v>
      </c>
      <c r="CK302" s="382">
        <v>0</v>
      </c>
      <c r="CL302" s="63">
        <v>1</v>
      </c>
      <c r="CM302" s="63">
        <v>11</v>
      </c>
      <c r="CN302" s="63">
        <v>3</v>
      </c>
      <c r="CO302" s="63">
        <v>2</v>
      </c>
      <c r="CP302" s="63"/>
      <c r="CQ302" s="63"/>
      <c r="CR302" s="63"/>
      <c r="CS302" s="63" t="s">
        <v>65</v>
      </c>
      <c r="CT302" s="63">
        <v>4</v>
      </c>
    </row>
    <row r="303" spans="1:101" ht="15.75" thickBot="1" x14ac:dyDescent="0.3">
      <c r="A303" s="64" t="s">
        <v>1282</v>
      </c>
      <c r="B303" s="63">
        <v>27</v>
      </c>
      <c r="C303" s="63"/>
      <c r="D303" s="63" t="s">
        <v>68</v>
      </c>
      <c r="E303" s="63" t="s">
        <v>60</v>
      </c>
      <c r="F303" s="63" t="s">
        <v>49</v>
      </c>
      <c r="G303" s="63" t="s">
        <v>38</v>
      </c>
      <c r="H303" s="63" t="s">
        <v>59</v>
      </c>
      <c r="I303" s="63" t="s">
        <v>46</v>
      </c>
      <c r="J303" s="63" t="s">
        <v>59</v>
      </c>
      <c r="K303" s="63" t="s">
        <v>49</v>
      </c>
      <c r="L303" s="63" t="s">
        <v>105</v>
      </c>
      <c r="M303" s="63" t="s">
        <v>34</v>
      </c>
      <c r="N303" s="63" t="s">
        <v>36</v>
      </c>
      <c r="O303" s="350"/>
      <c r="P303" s="63"/>
      <c r="Q303" s="63"/>
      <c r="R303" s="63"/>
      <c r="S303" s="63"/>
      <c r="T303" s="350"/>
      <c r="U303" s="63"/>
      <c r="V303" s="63"/>
      <c r="W303" s="63"/>
      <c r="X303" s="63"/>
      <c r="Y303" s="640"/>
      <c r="Z303" s="350"/>
      <c r="AA303" s="63"/>
      <c r="AB303" s="63"/>
      <c r="AC303" s="63"/>
      <c r="AD303" s="350"/>
      <c r="AE303" s="136"/>
      <c r="AF303" s="63"/>
      <c r="AG303" s="63"/>
      <c r="AH303" s="63"/>
      <c r="AI303" s="350"/>
      <c r="AJ303" s="63"/>
      <c r="AK303" s="63"/>
      <c r="AL303" s="63"/>
      <c r="AM303" s="63"/>
      <c r="AN303" s="63"/>
      <c r="AO303" s="63"/>
      <c r="AP303" s="350"/>
      <c r="AQ303" s="63" t="s">
        <v>58</v>
      </c>
      <c r="AR303" s="63" t="s">
        <v>58</v>
      </c>
      <c r="AS303" s="63" t="s">
        <v>36</v>
      </c>
      <c r="AT303" s="63"/>
      <c r="AU303" s="63" t="s">
        <v>61</v>
      </c>
      <c r="AV303" s="350"/>
      <c r="AW303" s="63"/>
      <c r="AX303" s="63"/>
      <c r="AY303" s="63"/>
      <c r="AZ303" s="63"/>
      <c r="BA303" s="649"/>
      <c r="BB303" s="63"/>
      <c r="BC303" s="63"/>
      <c r="BD303" s="63"/>
      <c r="BE303" s="63"/>
      <c r="BF303" s="350"/>
      <c r="BG303" s="63"/>
      <c r="BH303" s="63"/>
      <c r="BI303" s="63"/>
      <c r="BJ303" s="63"/>
      <c r="BK303" s="350"/>
      <c r="BL303" s="63"/>
      <c r="BM303" s="63"/>
      <c r="BN303" s="63"/>
      <c r="BO303" s="63"/>
      <c r="BP303" s="350"/>
      <c r="BQ303" s="63"/>
      <c r="BR303" s="63"/>
      <c r="BS303" s="63"/>
      <c r="BT303" s="63"/>
      <c r="BU303" s="350"/>
      <c r="BV303" s="63"/>
      <c r="BW303" s="63"/>
      <c r="BX303" s="63"/>
      <c r="BY303" s="63"/>
      <c r="BZ303" s="350"/>
      <c r="CA303" s="63"/>
      <c r="CB303" s="63"/>
      <c r="CC303" s="63"/>
      <c r="CD303" s="350"/>
      <c r="CE303" s="63"/>
      <c r="CF303" s="63"/>
      <c r="CG303" s="63"/>
      <c r="CH303" s="63"/>
      <c r="CI303" s="63" t="s">
        <v>129</v>
      </c>
      <c r="CJ303" s="63">
        <v>27</v>
      </c>
      <c r="CK303" s="382">
        <v>3</v>
      </c>
      <c r="CL303" s="63">
        <v>7</v>
      </c>
      <c r="CM303" s="63">
        <v>2</v>
      </c>
      <c r="CN303" s="63">
        <v>3</v>
      </c>
      <c r="CO303" s="63">
        <v>16</v>
      </c>
      <c r="CP303" s="63"/>
      <c r="CQ303" s="63">
        <v>8</v>
      </c>
      <c r="CR303" s="63"/>
      <c r="CS303" s="63" t="s">
        <v>60</v>
      </c>
      <c r="CT303" s="63">
        <v>29</v>
      </c>
    </row>
    <row r="304" spans="1:101" ht="15.75" thickBot="1" x14ac:dyDescent="0.3">
      <c r="A304" s="64" t="s">
        <v>1283</v>
      </c>
      <c r="B304" s="63">
        <v>28</v>
      </c>
      <c r="C304" s="63"/>
      <c r="D304" s="63" t="s">
        <v>32</v>
      </c>
      <c r="E304" s="63" t="s">
        <v>40</v>
      </c>
      <c r="F304" s="63" t="s">
        <v>32</v>
      </c>
      <c r="G304" s="63" t="s">
        <v>33</v>
      </c>
      <c r="H304" s="63" t="s">
        <v>47</v>
      </c>
      <c r="I304" s="63" t="s">
        <v>58</v>
      </c>
      <c r="J304" s="63" t="s">
        <v>39</v>
      </c>
      <c r="K304" s="63" t="s">
        <v>31</v>
      </c>
      <c r="L304" s="63" t="s">
        <v>49</v>
      </c>
      <c r="M304" s="63" t="s">
        <v>39</v>
      </c>
      <c r="N304" s="63" t="s">
        <v>61</v>
      </c>
      <c r="O304" s="350"/>
      <c r="P304" s="63"/>
      <c r="Q304" s="63"/>
      <c r="R304" s="63"/>
      <c r="S304" s="63"/>
      <c r="T304" s="350"/>
      <c r="U304" s="63"/>
      <c r="V304" s="63"/>
      <c r="W304" s="63"/>
      <c r="X304" s="63"/>
      <c r="Y304" s="640"/>
      <c r="Z304" s="350"/>
      <c r="AA304" s="63"/>
      <c r="AB304" s="63"/>
      <c r="AC304" s="63"/>
      <c r="AD304" s="350"/>
      <c r="AE304" s="136"/>
      <c r="AF304" s="63"/>
      <c r="AG304" s="63"/>
      <c r="AH304" s="63"/>
      <c r="AI304" s="350"/>
      <c r="AJ304" s="63"/>
      <c r="AK304" s="63"/>
      <c r="AL304" s="63"/>
      <c r="AM304" s="63"/>
      <c r="AN304" s="63"/>
      <c r="AO304" s="63"/>
      <c r="AP304" s="350"/>
      <c r="AQ304" s="63" t="s">
        <v>72</v>
      </c>
      <c r="AR304" s="63" t="s">
        <v>69</v>
      </c>
      <c r="AS304" s="63" t="s">
        <v>34</v>
      </c>
      <c r="AT304" s="63"/>
      <c r="AU304" s="63" t="s">
        <v>39</v>
      </c>
      <c r="AV304" s="350"/>
      <c r="AW304" s="63"/>
      <c r="AX304" s="63"/>
      <c r="AY304" s="63"/>
      <c r="AZ304" s="63"/>
      <c r="BA304" s="649"/>
      <c r="BB304" s="63"/>
      <c r="BC304" s="63"/>
      <c r="BD304" s="63"/>
      <c r="BE304" s="63"/>
      <c r="BF304" s="350"/>
      <c r="BG304" s="63"/>
      <c r="BH304" s="63"/>
      <c r="BI304" s="63"/>
      <c r="BJ304" s="63"/>
      <c r="BK304" s="350"/>
      <c r="BL304" s="63"/>
      <c r="BM304" s="63"/>
      <c r="BN304" s="63"/>
      <c r="BO304" s="63"/>
      <c r="BP304" s="350"/>
      <c r="BQ304" s="63"/>
      <c r="BR304" s="63"/>
      <c r="BS304" s="63"/>
      <c r="BT304" s="63"/>
      <c r="BU304" s="350"/>
      <c r="BV304" s="63"/>
      <c r="BW304" s="63"/>
      <c r="BX304" s="63"/>
      <c r="BY304" s="63"/>
      <c r="BZ304" s="350"/>
      <c r="CA304" s="63"/>
      <c r="CB304" s="63"/>
      <c r="CC304" s="63"/>
      <c r="CD304" s="350"/>
      <c r="CE304" s="63"/>
      <c r="CF304" s="63"/>
      <c r="CG304" s="63"/>
      <c r="CH304" s="63"/>
      <c r="CI304" s="63" t="s">
        <v>129</v>
      </c>
      <c r="CJ304" s="63">
        <v>28</v>
      </c>
      <c r="CK304" s="382">
        <v>5</v>
      </c>
      <c r="CL304" s="63">
        <v>8</v>
      </c>
      <c r="CM304" s="63">
        <v>1</v>
      </c>
      <c r="CN304" s="63">
        <v>1</v>
      </c>
      <c r="CO304" s="63">
        <v>15</v>
      </c>
      <c r="CP304" s="63"/>
      <c r="CQ304" s="63"/>
      <c r="CR304" s="63"/>
      <c r="CS304" s="63" t="s">
        <v>61</v>
      </c>
      <c r="CT304" s="63">
        <v>31</v>
      </c>
    </row>
    <row r="305" spans="1:98" ht="15.75" thickBot="1" x14ac:dyDescent="0.3">
      <c r="A305" s="64" t="s">
        <v>1284</v>
      </c>
      <c r="B305" s="63">
        <v>29</v>
      </c>
      <c r="C305" s="63"/>
      <c r="D305" s="63" t="s">
        <v>58</v>
      </c>
      <c r="E305" s="63" t="s">
        <v>48</v>
      </c>
      <c r="F305" s="63" t="s">
        <v>60</v>
      </c>
      <c r="G305" s="63" t="s">
        <v>39</v>
      </c>
      <c r="H305" s="63" t="s">
        <v>64</v>
      </c>
      <c r="I305" s="63" t="s">
        <v>47</v>
      </c>
      <c r="J305" s="63" t="s">
        <v>59</v>
      </c>
      <c r="K305" s="63" t="s">
        <v>38</v>
      </c>
      <c r="L305" s="63" t="s">
        <v>60</v>
      </c>
      <c r="M305" s="63" t="s">
        <v>58</v>
      </c>
      <c r="N305" s="63" t="s">
        <v>32</v>
      </c>
      <c r="O305" s="350"/>
      <c r="P305" s="63"/>
      <c r="Q305" s="63"/>
      <c r="R305" s="63"/>
      <c r="S305" s="63"/>
      <c r="T305" s="350"/>
      <c r="U305" s="63"/>
      <c r="V305" s="63"/>
      <c r="W305" s="63"/>
      <c r="X305" s="63"/>
      <c r="Y305" s="640"/>
      <c r="Z305" s="350"/>
      <c r="AA305" s="63"/>
      <c r="AB305" s="63"/>
      <c r="AC305" s="63"/>
      <c r="AD305" s="350"/>
      <c r="AE305" s="136"/>
      <c r="AF305" s="63"/>
      <c r="AG305" s="63"/>
      <c r="AH305" s="63"/>
      <c r="AI305" s="350"/>
      <c r="AJ305" s="63"/>
      <c r="AK305" s="63"/>
      <c r="AL305" s="63"/>
      <c r="AM305" s="63"/>
      <c r="AN305" s="63"/>
      <c r="AO305" s="63"/>
      <c r="AP305" s="350"/>
      <c r="AQ305" s="63" t="s">
        <v>63</v>
      </c>
      <c r="AR305" s="63" t="s">
        <v>63</v>
      </c>
      <c r="AS305" s="63" t="s">
        <v>33</v>
      </c>
      <c r="AT305" s="63"/>
      <c r="AU305" s="63" t="s">
        <v>48</v>
      </c>
      <c r="AV305" s="350"/>
      <c r="AW305" s="63"/>
      <c r="AX305" s="63"/>
      <c r="AY305" s="63"/>
      <c r="AZ305" s="63"/>
      <c r="BA305" s="649"/>
      <c r="BB305" s="63"/>
      <c r="BC305" s="63"/>
      <c r="BD305" s="63"/>
      <c r="BE305" s="63"/>
      <c r="BF305" s="350"/>
      <c r="BG305" s="63"/>
      <c r="BH305" s="63"/>
      <c r="BI305" s="63"/>
      <c r="BJ305" s="63"/>
      <c r="BK305" s="350"/>
      <c r="BL305" s="63"/>
      <c r="BM305" s="63"/>
      <c r="BN305" s="63"/>
      <c r="BO305" s="63"/>
      <c r="BP305" s="350"/>
      <c r="BQ305" s="63"/>
      <c r="BR305" s="63"/>
      <c r="BS305" s="63"/>
      <c r="BT305" s="63"/>
      <c r="BU305" s="350"/>
      <c r="BV305" s="63"/>
      <c r="BW305" s="63"/>
      <c r="BX305" s="63"/>
      <c r="BY305" s="63"/>
      <c r="BZ305" s="350"/>
      <c r="CA305" s="63"/>
      <c r="CB305" s="63"/>
      <c r="CC305" s="63"/>
      <c r="CD305" s="350"/>
      <c r="CE305" s="63"/>
      <c r="CF305" s="63"/>
      <c r="CG305" s="63"/>
      <c r="CH305" s="63"/>
      <c r="CI305" s="63" t="s">
        <v>128</v>
      </c>
      <c r="CJ305" s="63">
        <v>29</v>
      </c>
      <c r="CK305" s="382">
        <v>0</v>
      </c>
      <c r="CL305" s="63">
        <v>6</v>
      </c>
      <c r="CM305" s="63">
        <v>6</v>
      </c>
      <c r="CN305" s="63">
        <v>3</v>
      </c>
      <c r="CO305" s="63">
        <v>4</v>
      </c>
      <c r="CP305" s="63"/>
      <c r="CQ305" s="63"/>
      <c r="CR305" s="63"/>
      <c r="CS305" s="63" t="s">
        <v>63</v>
      </c>
      <c r="CT305" s="63">
        <v>13</v>
      </c>
    </row>
    <row r="306" spans="1:98" ht="15.75" thickBot="1" x14ac:dyDescent="0.3">
      <c r="A306" s="64" t="s">
        <v>1285</v>
      </c>
      <c r="B306" s="63">
        <v>30</v>
      </c>
      <c r="C306" s="63"/>
      <c r="D306" s="63" t="s">
        <v>30</v>
      </c>
      <c r="E306" s="63" t="s">
        <v>31</v>
      </c>
      <c r="F306" s="63" t="s">
        <v>60</v>
      </c>
      <c r="G306" s="63" t="s">
        <v>33</v>
      </c>
      <c r="H306" s="63" t="s">
        <v>59</v>
      </c>
      <c r="I306" s="63" t="s">
        <v>46</v>
      </c>
      <c r="J306" s="63" t="s">
        <v>33</v>
      </c>
      <c r="K306" s="63" t="s">
        <v>105</v>
      </c>
      <c r="L306" s="63" t="s">
        <v>76</v>
      </c>
      <c r="M306" s="63" t="s">
        <v>59</v>
      </c>
      <c r="N306" s="63" t="s">
        <v>61</v>
      </c>
      <c r="O306" s="350"/>
      <c r="P306" s="63"/>
      <c r="Q306" s="63"/>
      <c r="R306" s="63"/>
      <c r="S306" s="63"/>
      <c r="T306" s="350"/>
      <c r="U306" s="63"/>
      <c r="V306" s="63"/>
      <c r="W306" s="63"/>
      <c r="X306" s="63"/>
      <c r="Y306" s="640"/>
      <c r="Z306" s="350"/>
      <c r="AA306" s="63"/>
      <c r="AB306" s="63"/>
      <c r="AC306" s="63"/>
      <c r="AD306" s="350"/>
      <c r="AE306" s="136"/>
      <c r="AF306" s="63"/>
      <c r="AG306" s="63"/>
      <c r="AH306" s="63"/>
      <c r="AI306" s="350"/>
      <c r="AJ306" s="63"/>
      <c r="AK306" s="63"/>
      <c r="AL306" s="63"/>
      <c r="AM306" s="63"/>
      <c r="AN306" s="63"/>
      <c r="AO306" s="63"/>
      <c r="AP306" s="350"/>
      <c r="AQ306" s="63" t="s">
        <v>45</v>
      </c>
      <c r="AR306" s="63" t="s">
        <v>61</v>
      </c>
      <c r="AS306" s="63" t="s">
        <v>69</v>
      </c>
      <c r="AT306" s="63"/>
      <c r="AU306" s="63" t="s">
        <v>48</v>
      </c>
      <c r="AV306" s="350"/>
      <c r="AW306" s="63"/>
      <c r="AX306" s="63"/>
      <c r="AY306" s="63"/>
      <c r="AZ306" s="63"/>
      <c r="BA306" s="649"/>
      <c r="BB306" s="63"/>
      <c r="BC306" s="63"/>
      <c r="BD306" s="63"/>
      <c r="BE306" s="63"/>
      <c r="BF306" s="350"/>
      <c r="BG306" s="63"/>
      <c r="BH306" s="63"/>
      <c r="BI306" s="63"/>
      <c r="BJ306" s="63"/>
      <c r="BK306" s="350"/>
      <c r="BL306" s="63"/>
      <c r="BM306" s="63"/>
      <c r="BN306" s="63"/>
      <c r="BO306" s="63"/>
      <c r="BP306" s="350"/>
      <c r="BQ306" s="63"/>
      <c r="BR306" s="63"/>
      <c r="BS306" s="63"/>
      <c r="BT306" s="63"/>
      <c r="BU306" s="350"/>
      <c r="BV306" s="63"/>
      <c r="BW306" s="63"/>
      <c r="BX306" s="63"/>
      <c r="BY306" s="63"/>
      <c r="BZ306" s="350"/>
      <c r="CA306" s="63"/>
      <c r="CB306" s="63"/>
      <c r="CC306" s="63"/>
      <c r="CD306" s="350"/>
      <c r="CE306" s="63"/>
      <c r="CF306" s="63"/>
      <c r="CG306" s="63"/>
      <c r="CH306" s="63"/>
      <c r="CI306" s="63" t="s">
        <v>129</v>
      </c>
      <c r="CJ306" s="63">
        <v>30</v>
      </c>
      <c r="CK306" s="382">
        <v>5</v>
      </c>
      <c r="CL306" s="63">
        <v>6</v>
      </c>
      <c r="CM306" s="63">
        <v>1</v>
      </c>
      <c r="CN306" s="63">
        <v>3</v>
      </c>
      <c r="CO306" s="63">
        <v>29</v>
      </c>
      <c r="CP306" s="63"/>
      <c r="CQ306" s="63">
        <v>1</v>
      </c>
      <c r="CR306" s="63"/>
      <c r="CS306" s="63" t="s">
        <v>49</v>
      </c>
      <c r="CT306" s="63">
        <v>32</v>
      </c>
    </row>
    <row r="307" spans="1:98" ht="15.75" thickBot="1" x14ac:dyDescent="0.3">
      <c r="A307" s="64" t="s">
        <v>1286</v>
      </c>
      <c r="B307" s="63">
        <v>31</v>
      </c>
      <c r="C307" s="63"/>
      <c r="D307" s="63" t="s">
        <v>74</v>
      </c>
      <c r="E307" s="63" t="s">
        <v>30</v>
      </c>
      <c r="F307" s="63" t="s">
        <v>40</v>
      </c>
      <c r="G307" s="63" t="s">
        <v>28</v>
      </c>
      <c r="H307" s="63" t="s">
        <v>58</v>
      </c>
      <c r="I307" s="63" t="s">
        <v>48</v>
      </c>
      <c r="J307" s="63" t="s">
        <v>58</v>
      </c>
      <c r="K307" s="63" t="s">
        <v>73</v>
      </c>
      <c r="L307" s="63" t="s">
        <v>69</v>
      </c>
      <c r="M307" s="63" t="s">
        <v>61</v>
      </c>
      <c r="N307" s="63" t="s">
        <v>49</v>
      </c>
      <c r="O307" s="350"/>
      <c r="P307" s="63"/>
      <c r="Q307" s="63"/>
      <c r="R307" s="63"/>
      <c r="S307" s="63"/>
      <c r="T307" s="350"/>
      <c r="U307" s="63"/>
      <c r="V307" s="63"/>
      <c r="W307" s="63"/>
      <c r="X307" s="63"/>
      <c r="Y307" s="640"/>
      <c r="Z307" s="350"/>
      <c r="AA307" s="63"/>
      <c r="AB307" s="63"/>
      <c r="AC307" s="63"/>
      <c r="AD307" s="350"/>
      <c r="AE307" s="136"/>
      <c r="AF307" s="63"/>
      <c r="AG307" s="63"/>
      <c r="AH307" s="63"/>
      <c r="AI307" s="350"/>
      <c r="AJ307" s="63"/>
      <c r="AK307" s="63"/>
      <c r="AL307" s="63"/>
      <c r="AM307" s="63"/>
      <c r="AN307" s="63"/>
      <c r="AO307" s="63"/>
      <c r="AP307" s="350"/>
      <c r="AQ307" s="63" t="s">
        <v>30</v>
      </c>
      <c r="AR307" s="63" t="s">
        <v>45</v>
      </c>
      <c r="AS307" s="63" t="s">
        <v>72</v>
      </c>
      <c r="AT307" s="63"/>
      <c r="AU307" s="63" t="s">
        <v>35</v>
      </c>
      <c r="AV307" s="350"/>
      <c r="AW307" s="63"/>
      <c r="AX307" s="63"/>
      <c r="AY307" s="63"/>
      <c r="AZ307" s="63"/>
      <c r="BA307" s="649"/>
      <c r="BB307" s="63"/>
      <c r="BC307" s="63"/>
      <c r="BD307" s="63"/>
      <c r="BE307" s="63"/>
      <c r="BF307" s="350"/>
      <c r="BG307" s="63"/>
      <c r="BH307" s="63"/>
      <c r="BI307" s="63"/>
      <c r="BJ307" s="63"/>
      <c r="BK307" s="350"/>
      <c r="BL307" s="63"/>
      <c r="BM307" s="63"/>
      <c r="BN307" s="63"/>
      <c r="BO307" s="63"/>
      <c r="BP307" s="350"/>
      <c r="BQ307" s="63"/>
      <c r="BR307" s="63"/>
      <c r="BS307" s="63"/>
      <c r="BT307" s="63"/>
      <c r="BU307" s="350"/>
      <c r="BV307" s="63"/>
      <c r="BW307" s="63"/>
      <c r="BX307" s="63"/>
      <c r="BY307" s="63"/>
      <c r="BZ307" s="350"/>
      <c r="CA307" s="63"/>
      <c r="CB307" s="63"/>
      <c r="CC307" s="63"/>
      <c r="CD307" s="350"/>
      <c r="CE307" s="63"/>
      <c r="CF307" s="63"/>
      <c r="CG307" s="63"/>
      <c r="CH307" s="63"/>
      <c r="CI307" s="63" t="s">
        <v>129</v>
      </c>
      <c r="CJ307" s="63">
        <v>31</v>
      </c>
      <c r="CK307" s="382">
        <v>8</v>
      </c>
      <c r="CL307" s="63">
        <v>4</v>
      </c>
      <c r="CM307" s="63">
        <v>3</v>
      </c>
      <c r="CN307" s="63">
        <v>0</v>
      </c>
      <c r="CO307" s="63">
        <v>28</v>
      </c>
      <c r="CP307" s="63"/>
      <c r="CQ307" s="63">
        <v>10</v>
      </c>
      <c r="CR307" s="63"/>
      <c r="CS307" s="63" t="s">
        <v>34</v>
      </c>
      <c r="CT307" s="63">
        <v>35</v>
      </c>
    </row>
    <row r="308" spans="1:98" ht="15.75" thickBot="1" x14ac:dyDescent="0.3">
      <c r="A308" s="64" t="s">
        <v>1287</v>
      </c>
      <c r="B308" s="63">
        <v>32</v>
      </c>
      <c r="C308" s="63"/>
      <c r="D308" s="63" t="s">
        <v>33</v>
      </c>
      <c r="E308" s="63" t="s">
        <v>35</v>
      </c>
      <c r="F308" s="63" t="s">
        <v>32</v>
      </c>
      <c r="G308" s="63" t="s">
        <v>60</v>
      </c>
      <c r="H308" s="63" t="s">
        <v>46</v>
      </c>
      <c r="I308" s="63" t="s">
        <v>59</v>
      </c>
      <c r="J308" s="63" t="s">
        <v>58</v>
      </c>
      <c r="K308" s="63" t="s">
        <v>40</v>
      </c>
      <c r="L308" s="63" t="s">
        <v>29</v>
      </c>
      <c r="M308" s="63" t="s">
        <v>58</v>
      </c>
      <c r="N308" s="63" t="s">
        <v>60</v>
      </c>
      <c r="O308" s="350"/>
      <c r="P308" s="63"/>
      <c r="Q308" s="63"/>
      <c r="R308" s="63"/>
      <c r="S308" s="63"/>
      <c r="T308" s="350"/>
      <c r="U308" s="63"/>
      <c r="V308" s="63"/>
      <c r="W308" s="63"/>
      <c r="X308" s="63"/>
      <c r="Y308" s="640"/>
      <c r="Z308" s="350"/>
      <c r="AA308" s="63"/>
      <c r="AB308" s="63"/>
      <c r="AC308" s="63"/>
      <c r="AD308" s="350"/>
      <c r="AE308" s="136"/>
      <c r="AF308" s="63"/>
      <c r="AG308" s="63"/>
      <c r="AH308" s="63"/>
      <c r="AI308" s="350"/>
      <c r="AJ308" s="63"/>
      <c r="AK308" s="63"/>
      <c r="AL308" s="63"/>
      <c r="AM308" s="63"/>
      <c r="AN308" s="63"/>
      <c r="AO308" s="63"/>
      <c r="AP308" s="350"/>
      <c r="AQ308" s="63" t="s">
        <v>36</v>
      </c>
      <c r="AR308" s="63" t="s">
        <v>35</v>
      </c>
      <c r="AS308" s="63" t="s">
        <v>45</v>
      </c>
      <c r="AT308" s="63"/>
      <c r="AU308" s="63" t="s">
        <v>39</v>
      </c>
      <c r="AV308" s="350"/>
      <c r="AW308" s="63"/>
      <c r="AX308" s="63"/>
      <c r="AY308" s="63"/>
      <c r="AZ308" s="63"/>
      <c r="BA308" s="649"/>
      <c r="BB308" s="63"/>
      <c r="BC308" s="63"/>
      <c r="BD308" s="63"/>
      <c r="BE308" s="63"/>
      <c r="BF308" s="350"/>
      <c r="BG308" s="63"/>
      <c r="BH308" s="63"/>
      <c r="BI308" s="63"/>
      <c r="BJ308" s="63"/>
      <c r="BK308" s="350"/>
      <c r="BL308" s="63"/>
      <c r="BM308" s="63"/>
      <c r="BN308" s="63"/>
      <c r="BO308" s="63"/>
      <c r="BP308" s="350"/>
      <c r="BQ308" s="63"/>
      <c r="BR308" s="63"/>
      <c r="BS308" s="63"/>
      <c r="BT308" s="63"/>
      <c r="BU308" s="350"/>
      <c r="BV308" s="63"/>
      <c r="BW308" s="63"/>
      <c r="BX308" s="63"/>
      <c r="BY308" s="63"/>
      <c r="BZ308" s="350"/>
      <c r="CA308" s="63"/>
      <c r="CB308" s="63"/>
      <c r="CC308" s="63"/>
      <c r="CD308" s="350"/>
      <c r="CE308" s="63"/>
      <c r="CF308" s="63"/>
      <c r="CG308" s="63"/>
      <c r="CH308" s="63"/>
      <c r="CI308" s="63" t="s">
        <v>128</v>
      </c>
      <c r="CJ308" s="63">
        <v>32</v>
      </c>
      <c r="CK308" s="382">
        <v>2</v>
      </c>
      <c r="CL308" s="63">
        <v>9</v>
      </c>
      <c r="CM308" s="63">
        <v>2</v>
      </c>
      <c r="CN308" s="63">
        <v>2</v>
      </c>
      <c r="CO308" s="63"/>
      <c r="CP308" s="63"/>
      <c r="CQ308" s="63"/>
      <c r="CR308" s="63"/>
      <c r="CS308" s="63" t="s">
        <v>32</v>
      </c>
      <c r="CT308" s="63">
        <v>26</v>
      </c>
    </row>
    <row r="309" spans="1:98" ht="15.75" thickBot="1" x14ac:dyDescent="0.3">
      <c r="A309" s="64" t="s">
        <v>1288</v>
      </c>
      <c r="B309" s="63">
        <v>33</v>
      </c>
      <c r="C309" s="63"/>
      <c r="D309" s="63" t="s">
        <v>59</v>
      </c>
      <c r="E309" s="63" t="s">
        <v>62</v>
      </c>
      <c r="F309" s="63" t="s">
        <v>39</v>
      </c>
      <c r="G309" s="63" t="s">
        <v>48</v>
      </c>
      <c r="H309" s="63" t="s">
        <v>64</v>
      </c>
      <c r="I309" s="63" t="s">
        <v>46</v>
      </c>
      <c r="J309" s="63" t="s">
        <v>59</v>
      </c>
      <c r="K309" s="63" t="s">
        <v>39</v>
      </c>
      <c r="L309" s="63" t="s">
        <v>62</v>
      </c>
      <c r="M309" s="63" t="s">
        <v>48</v>
      </c>
      <c r="N309" s="63" t="s">
        <v>59</v>
      </c>
      <c r="O309" s="350"/>
      <c r="P309" s="63"/>
      <c r="Q309" s="63"/>
      <c r="R309" s="63"/>
      <c r="S309" s="63"/>
      <c r="T309" s="350"/>
      <c r="U309" s="63"/>
      <c r="V309" s="63"/>
      <c r="W309" s="63"/>
      <c r="X309" s="63"/>
      <c r="Y309" s="640"/>
      <c r="Z309" s="350"/>
      <c r="AA309" s="63"/>
      <c r="AB309" s="63"/>
      <c r="AC309" s="63"/>
      <c r="AD309" s="350"/>
      <c r="AE309" s="136"/>
      <c r="AF309" s="63"/>
      <c r="AG309" s="63"/>
      <c r="AH309" s="63"/>
      <c r="AI309" s="350"/>
      <c r="AJ309" s="63"/>
      <c r="AK309" s="63"/>
      <c r="AL309" s="63"/>
      <c r="AM309" s="63"/>
      <c r="AN309" s="63"/>
      <c r="AO309" s="63"/>
      <c r="AP309" s="350"/>
      <c r="AQ309" s="63" t="s">
        <v>65</v>
      </c>
      <c r="AR309" s="63" t="s">
        <v>58</v>
      </c>
      <c r="AS309" s="63" t="s">
        <v>62</v>
      </c>
      <c r="AT309" s="63"/>
      <c r="AU309" s="63" t="s">
        <v>48</v>
      </c>
      <c r="AV309" s="350"/>
      <c r="AW309" s="63"/>
      <c r="AX309" s="63"/>
      <c r="AY309" s="63"/>
      <c r="AZ309" s="63"/>
      <c r="BA309" s="649"/>
      <c r="BB309" s="63"/>
      <c r="BC309" s="63"/>
      <c r="BD309" s="63"/>
      <c r="BE309" s="63"/>
      <c r="BF309" s="350"/>
      <c r="BG309" s="63"/>
      <c r="BH309" s="63"/>
      <c r="BI309" s="63"/>
      <c r="BJ309" s="63"/>
      <c r="BK309" s="350"/>
      <c r="BL309" s="63"/>
      <c r="BM309" s="63"/>
      <c r="BN309" s="63"/>
      <c r="BO309" s="63"/>
      <c r="BP309" s="350"/>
      <c r="BQ309" s="63"/>
      <c r="BR309" s="63"/>
      <c r="BS309" s="63"/>
      <c r="BT309" s="63"/>
      <c r="BU309" s="350"/>
      <c r="BV309" s="63"/>
      <c r="BW309" s="63"/>
      <c r="BX309" s="63"/>
      <c r="BY309" s="63"/>
      <c r="BZ309" s="350"/>
      <c r="CA309" s="63"/>
      <c r="CB309" s="63"/>
      <c r="CC309" s="63"/>
      <c r="CD309" s="350"/>
      <c r="CE309" s="63"/>
      <c r="CF309" s="63"/>
      <c r="CG309" s="63"/>
      <c r="CH309" s="63"/>
      <c r="CI309" s="63" t="s">
        <v>130</v>
      </c>
      <c r="CJ309" s="63">
        <v>33</v>
      </c>
      <c r="CK309" s="382">
        <v>0</v>
      </c>
      <c r="CL309" s="63">
        <v>2</v>
      </c>
      <c r="CM309" s="63">
        <v>8</v>
      </c>
      <c r="CN309" s="63">
        <v>5</v>
      </c>
      <c r="CO309" s="63">
        <v>9</v>
      </c>
      <c r="CP309" s="63"/>
      <c r="CQ309" s="63"/>
      <c r="CR309" s="63"/>
      <c r="CS309" s="63" t="s">
        <v>65</v>
      </c>
      <c r="CT309" s="63">
        <v>5</v>
      </c>
    </row>
    <row r="310" spans="1:98" ht="15.75" thickBot="1" x14ac:dyDescent="0.3">
      <c r="A310" s="64" t="s">
        <v>1289</v>
      </c>
      <c r="B310" s="63">
        <v>34</v>
      </c>
      <c r="C310" s="63"/>
      <c r="D310" s="63" t="s">
        <v>33</v>
      </c>
      <c r="E310" s="63" t="s">
        <v>61</v>
      </c>
      <c r="F310" s="63" t="s">
        <v>60</v>
      </c>
      <c r="G310" s="63" t="s">
        <v>48</v>
      </c>
      <c r="H310" s="63" t="s">
        <v>67</v>
      </c>
      <c r="I310" s="63" t="s">
        <v>59</v>
      </c>
      <c r="J310" s="63" t="s">
        <v>58</v>
      </c>
      <c r="K310" s="63" t="s">
        <v>45</v>
      </c>
      <c r="L310" s="63" t="s">
        <v>48</v>
      </c>
      <c r="M310" s="63" t="s">
        <v>67</v>
      </c>
      <c r="N310" s="63" t="s">
        <v>61</v>
      </c>
      <c r="O310" s="350"/>
      <c r="P310" s="63"/>
      <c r="Q310" s="63"/>
      <c r="R310" s="63"/>
      <c r="S310" s="63"/>
      <c r="T310" s="350"/>
      <c r="U310" s="63"/>
      <c r="V310" s="63"/>
      <c r="W310" s="63"/>
      <c r="X310" s="63"/>
      <c r="Y310" s="640"/>
      <c r="Z310" s="350"/>
      <c r="AA310" s="63"/>
      <c r="AB310" s="63"/>
      <c r="AC310" s="63"/>
      <c r="AD310" s="350"/>
      <c r="AE310" s="136"/>
      <c r="AF310" s="63"/>
      <c r="AG310" s="63"/>
      <c r="AH310" s="63"/>
      <c r="AI310" s="350"/>
      <c r="AJ310" s="63"/>
      <c r="AK310" s="63"/>
      <c r="AL310" s="63"/>
      <c r="AM310" s="63"/>
      <c r="AN310" s="63"/>
      <c r="AO310" s="63"/>
      <c r="AP310" s="350"/>
      <c r="AQ310" s="63" t="s">
        <v>35</v>
      </c>
      <c r="AR310" s="63" t="s">
        <v>58</v>
      </c>
      <c r="AS310" s="63" t="s">
        <v>45</v>
      </c>
      <c r="AT310" s="63"/>
      <c r="AU310" s="63" t="s">
        <v>63</v>
      </c>
      <c r="AV310" s="350"/>
      <c r="AW310" s="63"/>
      <c r="AX310" s="63"/>
      <c r="AY310" s="63"/>
      <c r="AZ310" s="63"/>
      <c r="BA310" s="649"/>
      <c r="BB310" s="63"/>
      <c r="BC310" s="63"/>
      <c r="BD310" s="63"/>
      <c r="BE310" s="63"/>
      <c r="BF310" s="350"/>
      <c r="BG310" s="63"/>
      <c r="BH310" s="63"/>
      <c r="BI310" s="63"/>
      <c r="BJ310" s="63"/>
      <c r="BK310" s="350"/>
      <c r="BL310" s="63"/>
      <c r="BM310" s="63"/>
      <c r="BN310" s="63"/>
      <c r="BO310" s="63"/>
      <c r="BP310" s="350"/>
      <c r="BQ310" s="63"/>
      <c r="BR310" s="63"/>
      <c r="BS310" s="63"/>
      <c r="BT310" s="63"/>
      <c r="BU310" s="350"/>
      <c r="BV310" s="63"/>
      <c r="BW310" s="63"/>
      <c r="BX310" s="63"/>
      <c r="BY310" s="63"/>
      <c r="BZ310" s="350"/>
      <c r="CA310" s="63"/>
      <c r="CB310" s="63"/>
      <c r="CC310" s="63"/>
      <c r="CD310" s="350"/>
      <c r="CE310" s="63"/>
      <c r="CF310" s="63"/>
      <c r="CG310" s="63"/>
      <c r="CH310" s="63"/>
      <c r="CI310" s="63" t="s">
        <v>130</v>
      </c>
      <c r="CJ310" s="63">
        <v>34</v>
      </c>
      <c r="CK310" s="382">
        <v>0</v>
      </c>
      <c r="CL310" s="63">
        <v>7</v>
      </c>
      <c r="CM310" s="63">
        <v>5</v>
      </c>
      <c r="CN310" s="63">
        <v>3</v>
      </c>
      <c r="CO310" s="63">
        <v>2</v>
      </c>
      <c r="CP310" s="63"/>
      <c r="CQ310" s="63">
        <v>2</v>
      </c>
      <c r="CR310" s="63"/>
      <c r="CS310" s="63" t="s">
        <v>39</v>
      </c>
      <c r="CT310" s="63">
        <v>19</v>
      </c>
    </row>
    <row r="311" spans="1:98" ht="15.75" thickBot="1" x14ac:dyDescent="0.3">
      <c r="A311" s="64" t="s">
        <v>1290</v>
      </c>
      <c r="B311" s="63">
        <v>35</v>
      </c>
      <c r="C311" s="63"/>
      <c r="D311" s="63" t="s">
        <v>62</v>
      </c>
      <c r="E311" s="63" t="s">
        <v>32</v>
      </c>
      <c r="F311" s="63" t="s">
        <v>38</v>
      </c>
      <c r="G311" s="63" t="s">
        <v>48</v>
      </c>
      <c r="H311" s="63" t="s">
        <v>64</v>
      </c>
      <c r="I311" s="63" t="s">
        <v>59</v>
      </c>
      <c r="J311" s="63" t="s">
        <v>59</v>
      </c>
      <c r="K311" s="63" t="s">
        <v>63</v>
      </c>
      <c r="L311" s="63" t="s">
        <v>33</v>
      </c>
      <c r="M311" s="63" t="s">
        <v>47</v>
      </c>
      <c r="N311" s="63" t="s">
        <v>39</v>
      </c>
      <c r="O311" s="350"/>
      <c r="P311" s="63"/>
      <c r="Q311" s="63"/>
      <c r="R311" s="63"/>
      <c r="S311" s="63"/>
      <c r="T311" s="350"/>
      <c r="U311" s="63"/>
      <c r="V311" s="63"/>
      <c r="W311" s="63"/>
      <c r="X311" s="63"/>
      <c r="Y311" s="640"/>
      <c r="Z311" s="350"/>
      <c r="AA311" s="63"/>
      <c r="AB311" s="63"/>
      <c r="AC311" s="63"/>
      <c r="AD311" s="350"/>
      <c r="AE311" s="136"/>
      <c r="AF311" s="63"/>
      <c r="AG311" s="63"/>
      <c r="AH311" s="63"/>
      <c r="AI311" s="350"/>
      <c r="AJ311" s="63"/>
      <c r="AK311" s="63"/>
      <c r="AL311" s="63"/>
      <c r="AM311" s="63"/>
      <c r="AN311" s="63"/>
      <c r="AO311" s="63"/>
      <c r="AP311" s="350"/>
      <c r="AQ311" s="63" t="s">
        <v>62</v>
      </c>
      <c r="AR311" s="63" t="s">
        <v>67</v>
      </c>
      <c r="AS311" s="63" t="s">
        <v>35</v>
      </c>
      <c r="AT311" s="63"/>
      <c r="AU311" s="63" t="s">
        <v>63</v>
      </c>
      <c r="AV311" s="350"/>
      <c r="AW311" s="63"/>
      <c r="AX311" s="63"/>
      <c r="AY311" s="63"/>
      <c r="AZ311" s="63"/>
      <c r="BA311" s="649"/>
      <c r="BB311" s="63"/>
      <c r="BC311" s="63"/>
      <c r="BD311" s="63"/>
      <c r="BE311" s="63"/>
      <c r="BF311" s="350"/>
      <c r="BG311" s="63"/>
      <c r="BH311" s="63"/>
      <c r="BI311" s="63"/>
      <c r="BJ311" s="63"/>
      <c r="BK311" s="350"/>
      <c r="BL311" s="63"/>
      <c r="BM311" s="63"/>
      <c r="BN311" s="63"/>
      <c r="BO311" s="63"/>
      <c r="BP311" s="350"/>
      <c r="BQ311" s="63"/>
      <c r="BR311" s="63"/>
      <c r="BS311" s="63"/>
      <c r="BT311" s="63"/>
      <c r="BU311" s="350"/>
      <c r="BV311" s="63"/>
      <c r="BW311" s="63"/>
      <c r="BX311" s="63"/>
      <c r="BY311" s="63"/>
      <c r="BZ311" s="350"/>
      <c r="CA311" s="63"/>
      <c r="CB311" s="63"/>
      <c r="CC311" s="63"/>
      <c r="CD311" s="350"/>
      <c r="CE311" s="63"/>
      <c r="CF311" s="63"/>
      <c r="CG311" s="63"/>
      <c r="CH311" s="63"/>
      <c r="CI311" s="63" t="s">
        <v>130</v>
      </c>
      <c r="CJ311" s="63">
        <v>35</v>
      </c>
      <c r="CK311" s="382">
        <v>0</v>
      </c>
      <c r="CL311" s="63">
        <v>5</v>
      </c>
      <c r="CM311" s="63">
        <v>5</v>
      </c>
      <c r="CN311" s="63">
        <v>5</v>
      </c>
      <c r="CO311" s="63">
        <v>1</v>
      </c>
      <c r="CP311" s="63"/>
      <c r="CQ311" s="63"/>
      <c r="CR311" s="63"/>
      <c r="CS311" s="63" t="s">
        <v>63</v>
      </c>
      <c r="CT311" s="63">
        <v>9</v>
      </c>
    </row>
    <row r="312" spans="1:98" ht="15.75" thickBot="1" x14ac:dyDescent="0.3">
      <c r="A312" s="64" t="s">
        <v>1291</v>
      </c>
      <c r="B312" s="63">
        <v>36</v>
      </c>
      <c r="C312" s="63"/>
      <c r="D312" s="63" t="s">
        <v>39</v>
      </c>
      <c r="E312" s="63" t="s">
        <v>35</v>
      </c>
      <c r="F312" s="63" t="s">
        <v>61</v>
      </c>
      <c r="G312" s="63" t="s">
        <v>48</v>
      </c>
      <c r="H312" s="63" t="s">
        <v>66</v>
      </c>
      <c r="I312" s="63" t="s">
        <v>67</v>
      </c>
      <c r="J312" s="63" t="s">
        <v>59</v>
      </c>
      <c r="K312" s="63" t="s">
        <v>49</v>
      </c>
      <c r="L312" s="63" t="s">
        <v>62</v>
      </c>
      <c r="M312" s="63" t="s">
        <v>59</v>
      </c>
      <c r="N312" s="63" t="s">
        <v>33</v>
      </c>
      <c r="O312" s="350"/>
      <c r="P312" s="63"/>
      <c r="Q312" s="63"/>
      <c r="R312" s="63"/>
      <c r="S312" s="63"/>
      <c r="T312" s="350"/>
      <c r="U312" s="63"/>
      <c r="V312" s="63"/>
      <c r="W312" s="63"/>
      <c r="X312" s="63"/>
      <c r="Y312" s="640"/>
      <c r="Z312" s="350"/>
      <c r="AA312" s="63"/>
      <c r="AB312" s="63"/>
      <c r="AC312" s="63"/>
      <c r="AD312" s="350"/>
      <c r="AE312" s="136"/>
      <c r="AF312" s="63"/>
      <c r="AG312" s="63"/>
      <c r="AH312" s="63"/>
      <c r="AI312" s="350"/>
      <c r="AJ312" s="63"/>
      <c r="AK312" s="63"/>
      <c r="AL312" s="63"/>
      <c r="AM312" s="63"/>
      <c r="AN312" s="63"/>
      <c r="AO312" s="63"/>
      <c r="AP312" s="350"/>
      <c r="AQ312" s="63" t="s">
        <v>36</v>
      </c>
      <c r="AR312" s="63" t="s">
        <v>61</v>
      </c>
      <c r="AS312" s="63" t="s">
        <v>68</v>
      </c>
      <c r="AT312" s="63"/>
      <c r="AU312" s="63" t="s">
        <v>48</v>
      </c>
      <c r="AV312" s="350"/>
      <c r="AW312" s="63"/>
      <c r="AX312" s="63"/>
      <c r="AY312" s="63"/>
      <c r="AZ312" s="63"/>
      <c r="BA312" s="649"/>
      <c r="BB312" s="63"/>
      <c r="BC312" s="63"/>
      <c r="BD312" s="63"/>
      <c r="BE312" s="63"/>
      <c r="BF312" s="350"/>
      <c r="BG312" s="63"/>
      <c r="BH312" s="63"/>
      <c r="BI312" s="63"/>
      <c r="BJ312" s="63"/>
      <c r="BK312" s="350"/>
      <c r="BL312" s="63"/>
      <c r="BM312" s="63"/>
      <c r="BN312" s="63"/>
      <c r="BO312" s="63"/>
      <c r="BP312" s="350"/>
      <c r="BQ312" s="63"/>
      <c r="BR312" s="63"/>
      <c r="BS312" s="63"/>
      <c r="BT312" s="63"/>
      <c r="BU312" s="350"/>
      <c r="BV312" s="63"/>
      <c r="BW312" s="63"/>
      <c r="BX312" s="63"/>
      <c r="BY312" s="63"/>
      <c r="BZ312" s="350"/>
      <c r="CA312" s="63"/>
      <c r="CB312" s="63"/>
      <c r="CC312" s="63"/>
      <c r="CD312" s="350"/>
      <c r="CE312" s="63"/>
      <c r="CF312" s="63"/>
      <c r="CG312" s="63"/>
      <c r="CH312" s="63"/>
      <c r="CI312" s="63" t="s">
        <v>130</v>
      </c>
      <c r="CJ312" s="63">
        <v>36</v>
      </c>
      <c r="CK312" s="382">
        <v>1</v>
      </c>
      <c r="CL312" s="63">
        <v>7</v>
      </c>
      <c r="CM312" s="63">
        <v>3</v>
      </c>
      <c r="CN312" s="63">
        <v>4</v>
      </c>
      <c r="CO312" s="63">
        <v>13</v>
      </c>
      <c r="CP312" s="63"/>
      <c r="CQ312" s="63">
        <v>6</v>
      </c>
      <c r="CR312" s="63"/>
      <c r="CS312" s="63" t="s">
        <v>38</v>
      </c>
      <c r="CT312" s="63">
        <v>21</v>
      </c>
    </row>
    <row r="313" spans="1:98" ht="15.75" thickBot="1" x14ac:dyDescent="0.3">
      <c r="A313" s="67" t="s">
        <v>70</v>
      </c>
      <c r="B313" s="63"/>
      <c r="C313" s="67"/>
      <c r="D313" s="67">
        <v>3</v>
      </c>
      <c r="E313" s="67">
        <v>5</v>
      </c>
      <c r="F313" s="67">
        <v>1</v>
      </c>
      <c r="G313" s="67">
        <v>3</v>
      </c>
      <c r="H313" s="67"/>
      <c r="I313" s="67"/>
      <c r="J313" s="67"/>
      <c r="K313" s="67">
        <v>8</v>
      </c>
      <c r="L313" s="67">
        <v>11</v>
      </c>
      <c r="M313" s="67">
        <v>1</v>
      </c>
      <c r="N313" s="67"/>
      <c r="O313" s="356"/>
      <c r="P313" s="67"/>
      <c r="Q313" s="67"/>
      <c r="R313" s="67"/>
      <c r="S313" s="67"/>
      <c r="T313" s="356"/>
      <c r="U313" s="67"/>
      <c r="V313" s="67"/>
      <c r="W313" s="67"/>
      <c r="X313" s="67"/>
      <c r="Y313" s="641"/>
      <c r="Z313" s="356"/>
      <c r="AA313" s="67"/>
      <c r="AB313" s="67"/>
      <c r="AC313" s="67"/>
      <c r="AD313" s="356"/>
      <c r="AE313" s="632"/>
      <c r="AF313" s="67"/>
      <c r="AG313" s="67"/>
      <c r="AH313" s="67"/>
      <c r="AI313" s="356"/>
      <c r="AJ313" s="67"/>
      <c r="AK313" s="67"/>
      <c r="AL313" s="67"/>
      <c r="AM313" s="67"/>
      <c r="AN313" s="67"/>
      <c r="AO313" s="67"/>
      <c r="AP313" s="356"/>
      <c r="AQ313" s="67">
        <v>5</v>
      </c>
      <c r="AR313" s="67">
        <v>4</v>
      </c>
      <c r="AS313" s="67">
        <v>9</v>
      </c>
      <c r="AT313" s="67"/>
      <c r="AU313" s="67">
        <v>2</v>
      </c>
      <c r="AV313" s="356"/>
      <c r="AW313" s="67"/>
      <c r="AX313" s="67"/>
      <c r="AY313" s="67"/>
      <c r="AZ313" s="67"/>
      <c r="BA313" s="650"/>
      <c r="BB313" s="67"/>
      <c r="BC313" s="67"/>
      <c r="BD313" s="67"/>
      <c r="BE313" s="67"/>
      <c r="BF313" s="356"/>
      <c r="BG313" s="67"/>
      <c r="BH313" s="67"/>
      <c r="BI313" s="67"/>
      <c r="BJ313" s="67"/>
      <c r="BK313" s="356"/>
      <c r="BL313" s="67"/>
      <c r="BM313" s="67"/>
      <c r="BN313" s="67"/>
      <c r="BO313" s="67"/>
      <c r="BP313" s="356"/>
      <c r="BQ313" s="67"/>
      <c r="BR313" s="67"/>
      <c r="BS313" s="67"/>
      <c r="BT313" s="67"/>
      <c r="BU313" s="356"/>
      <c r="BV313" s="67"/>
      <c r="BW313" s="67"/>
      <c r="BX313" s="67"/>
      <c r="BY313" s="67"/>
      <c r="BZ313" s="356"/>
      <c r="CA313" s="67"/>
      <c r="CB313" s="67"/>
      <c r="CC313" s="67"/>
      <c r="CD313" s="356"/>
      <c r="CE313" s="67"/>
      <c r="CF313" s="67"/>
      <c r="CG313" s="67"/>
      <c r="CH313" s="67"/>
      <c r="CI313" s="67"/>
      <c r="CJ313" s="63"/>
      <c r="CK313" s="382">
        <v>52</v>
      </c>
      <c r="CL313" s="63">
        <v>209</v>
      </c>
      <c r="CM313" s="63">
        <v>171</v>
      </c>
      <c r="CN313" s="63">
        <v>108</v>
      </c>
      <c r="CO313" s="268"/>
      <c r="CP313" s="269"/>
      <c r="CQ313" s="269"/>
      <c r="CR313" s="269"/>
      <c r="CS313" s="269"/>
      <c r="CT313" s="270"/>
    </row>
    <row r="314" spans="1:98" x14ac:dyDescent="0.25">
      <c r="A314" s="120" t="s">
        <v>425</v>
      </c>
      <c r="B314"/>
      <c r="C314"/>
      <c r="D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 s="637"/>
      <c r="Z314"/>
      <c r="AA314"/>
      <c r="AB314"/>
      <c r="AC314"/>
      <c r="AD314"/>
      <c r="AE314" s="133"/>
      <c r="AF314"/>
      <c r="AG314"/>
      <c r="AH314"/>
      <c r="AI314"/>
      <c r="AJ314"/>
      <c r="AK314"/>
      <c r="AL314"/>
      <c r="AM314"/>
      <c r="AN314"/>
      <c r="AO314"/>
      <c r="AP314"/>
      <c r="AQ314"/>
      <c r="AR314"/>
      <c r="AS314"/>
      <c r="AT314"/>
      <c r="AU314"/>
      <c r="AV314"/>
      <c r="AW314"/>
      <c r="AX314"/>
      <c r="AY314"/>
      <c r="AZ314"/>
      <c r="BA314" s="645"/>
      <c r="BB314"/>
      <c r="BC314"/>
      <c r="BD314"/>
      <c r="BE314"/>
      <c r="BF314"/>
      <c r="BG314"/>
      <c r="BH314"/>
      <c r="BI314"/>
      <c r="BJ314"/>
      <c r="BK314"/>
    </row>
    <row r="315" spans="1:98" x14ac:dyDescent="0.25">
      <c r="A315" s="273" t="e" vm="2">
        <v>#VALUE!</v>
      </c>
      <c r="B315" s="349" t="s">
        <v>79</v>
      </c>
      <c r="C315" s="273" t="e" vm="1">
        <v>#VALUE!</v>
      </c>
      <c r="D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 s="637"/>
      <c r="Z315"/>
      <c r="AA315"/>
      <c r="AB315"/>
      <c r="AC315"/>
      <c r="AD315"/>
      <c r="AE315" s="133"/>
      <c r="AF315"/>
      <c r="AG315"/>
      <c r="AH315"/>
      <c r="AI315"/>
      <c r="AJ315"/>
      <c r="AK315"/>
      <c r="AL315"/>
      <c r="AM315"/>
      <c r="AN315"/>
      <c r="AO315"/>
      <c r="AP315"/>
      <c r="AQ315"/>
      <c r="AR315"/>
      <c r="AS315"/>
      <c r="AT315"/>
      <c r="AU315"/>
      <c r="AV315"/>
      <c r="AW315"/>
      <c r="AX315"/>
      <c r="AY315"/>
      <c r="AZ315"/>
      <c r="BA315" s="645"/>
      <c r="BB315"/>
      <c r="BC315"/>
      <c r="BD315"/>
      <c r="BE315"/>
      <c r="BF315"/>
      <c r="BG315"/>
      <c r="BH315"/>
      <c r="BI315"/>
      <c r="BJ315"/>
      <c r="BK315"/>
    </row>
    <row r="316" spans="1:98" x14ac:dyDescent="0.25">
      <c r="A316" s="273"/>
      <c r="B316" s="59"/>
      <c r="C316" s="273"/>
      <c r="D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 s="637"/>
      <c r="Z316"/>
      <c r="AA316"/>
      <c r="AB316"/>
      <c r="AC316"/>
      <c r="AD316"/>
      <c r="AE316" s="133"/>
      <c r="AF316"/>
      <c r="AG316"/>
      <c r="AH316"/>
      <c r="AI316"/>
      <c r="AJ316"/>
      <c r="AK316"/>
      <c r="AL316"/>
      <c r="AM316"/>
      <c r="AN316"/>
      <c r="AO316"/>
      <c r="AP316"/>
      <c r="AQ316"/>
      <c r="AR316"/>
      <c r="AS316"/>
      <c r="AT316"/>
      <c r="AU316"/>
      <c r="AV316"/>
      <c r="AW316"/>
      <c r="AX316"/>
      <c r="AY316"/>
      <c r="AZ316"/>
      <c r="BA316" s="645"/>
      <c r="BB316"/>
      <c r="BC316"/>
      <c r="BD316"/>
      <c r="BE316"/>
      <c r="BF316"/>
      <c r="BG316"/>
      <c r="BH316"/>
      <c r="BI316"/>
      <c r="BJ316"/>
      <c r="BK316"/>
    </row>
    <row r="317" spans="1:98" x14ac:dyDescent="0.25">
      <c r="A317" s="273"/>
      <c r="B317" s="59"/>
      <c r="C317" s="273"/>
      <c r="D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 s="637"/>
      <c r="Z317"/>
      <c r="AA317"/>
      <c r="AB317"/>
      <c r="AC317"/>
      <c r="AD317"/>
      <c r="AE317" s="133"/>
      <c r="AF317"/>
      <c r="AG317"/>
      <c r="AH317"/>
      <c r="AI317"/>
      <c r="AJ317"/>
      <c r="AK317"/>
      <c r="AL317"/>
      <c r="AM317"/>
      <c r="AN317"/>
      <c r="AO317"/>
      <c r="AP317"/>
      <c r="AQ317"/>
      <c r="AR317"/>
      <c r="AS317"/>
      <c r="AT317"/>
      <c r="AU317"/>
      <c r="AV317"/>
      <c r="AW317"/>
      <c r="AX317"/>
      <c r="AY317"/>
      <c r="AZ317"/>
      <c r="BA317" s="645"/>
      <c r="BB317"/>
      <c r="BC317"/>
      <c r="BD317"/>
      <c r="BE317"/>
      <c r="BF317"/>
      <c r="BG317"/>
      <c r="BH317"/>
      <c r="BI317"/>
      <c r="BJ317"/>
      <c r="BK317"/>
    </row>
    <row r="318" spans="1:98" x14ac:dyDescent="0.25">
      <c r="A318" s="273"/>
      <c r="B318" s="349" t="s">
        <v>80</v>
      </c>
      <c r="C318" s="273"/>
      <c r="D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 s="637"/>
      <c r="Z318"/>
      <c r="AA318"/>
      <c r="AB318"/>
      <c r="AC318"/>
      <c r="AD318"/>
      <c r="AE318" s="133"/>
      <c r="AF318"/>
      <c r="AG318"/>
      <c r="AH318"/>
      <c r="AI318"/>
      <c r="AJ318"/>
      <c r="AK318"/>
      <c r="AL318"/>
      <c r="AM318"/>
      <c r="AN318"/>
      <c r="AO318"/>
      <c r="AP318"/>
      <c r="AQ318"/>
      <c r="AR318"/>
      <c r="AS318"/>
      <c r="AT318"/>
      <c r="AU318"/>
      <c r="AV318"/>
      <c r="AW318"/>
      <c r="AX318"/>
      <c r="AY318"/>
      <c r="AZ318"/>
      <c r="BA318" s="645"/>
      <c r="BB318"/>
      <c r="BC318"/>
      <c r="BD318"/>
      <c r="BE318"/>
      <c r="BF318"/>
      <c r="BG318"/>
      <c r="BH318"/>
      <c r="BI318"/>
      <c r="BJ318"/>
      <c r="BK318"/>
    </row>
    <row r="319" spans="1:98" x14ac:dyDescent="0.25">
      <c r="A319" s="273"/>
      <c r="B319" s="349" t="s">
        <v>81</v>
      </c>
      <c r="C319" s="273"/>
      <c r="D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 s="637"/>
      <c r="Z319"/>
      <c r="AA319"/>
      <c r="AB319"/>
      <c r="AC319"/>
      <c r="AD319"/>
      <c r="AE319" s="133"/>
      <c r="AF319"/>
      <c r="AG319"/>
      <c r="AH319"/>
      <c r="AI319"/>
      <c r="AJ319"/>
      <c r="AK319"/>
      <c r="AL319"/>
      <c r="AM319"/>
      <c r="AN319"/>
      <c r="AO319"/>
      <c r="AP319"/>
      <c r="AQ319"/>
      <c r="AR319"/>
      <c r="AS319"/>
      <c r="AT319"/>
      <c r="AU319"/>
      <c r="AV319"/>
      <c r="AW319"/>
      <c r="AX319"/>
      <c r="AY319"/>
      <c r="AZ319"/>
      <c r="BA319" s="645"/>
      <c r="BB319"/>
      <c r="BC319"/>
      <c r="BD319"/>
      <c r="BE319"/>
      <c r="BF319"/>
      <c r="BG319"/>
      <c r="BH319"/>
      <c r="BI319"/>
      <c r="BJ319"/>
      <c r="BK319"/>
    </row>
    <row r="320" spans="1:98" x14ac:dyDescent="0.25">
      <c r="A320" s="273"/>
      <c r="B320" s="349" t="s">
        <v>82</v>
      </c>
      <c r="C320" s="273"/>
      <c r="D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 s="637"/>
      <c r="Z320"/>
      <c r="AA320"/>
      <c r="AB320"/>
      <c r="AC320"/>
      <c r="AD320"/>
      <c r="AE320" s="133"/>
      <c r="AF320"/>
      <c r="AG320"/>
      <c r="AH320"/>
      <c r="AI320"/>
      <c r="AJ320"/>
      <c r="AK320"/>
      <c r="AL320"/>
      <c r="AM320"/>
      <c r="AN320"/>
      <c r="AO320"/>
      <c r="AP320"/>
      <c r="AQ320"/>
      <c r="AR320"/>
      <c r="AS320"/>
      <c r="AT320"/>
      <c r="AU320"/>
      <c r="AV320"/>
      <c r="AW320"/>
      <c r="AX320"/>
      <c r="AY320"/>
      <c r="AZ320"/>
      <c r="BA320" s="645"/>
      <c r="BB320"/>
      <c r="BC320"/>
      <c r="BD320"/>
      <c r="BE320"/>
      <c r="BF320"/>
      <c r="BG320"/>
      <c r="BH320"/>
      <c r="BI320"/>
      <c r="BJ320"/>
      <c r="BK320"/>
    </row>
    <row r="321" spans="1:63" x14ac:dyDescent="0.25">
      <c r="A321" s="273"/>
      <c r="B321" s="349" t="s">
        <v>427</v>
      </c>
      <c r="C321" s="273"/>
      <c r="D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 s="637"/>
      <c r="Z321"/>
      <c r="AA321"/>
      <c r="AB321"/>
      <c r="AC321"/>
      <c r="AD321"/>
      <c r="AE321" s="133"/>
      <c r="AF321"/>
      <c r="AG321"/>
      <c r="AH321"/>
      <c r="AI321"/>
      <c r="AJ321"/>
      <c r="AK321"/>
      <c r="AL321"/>
      <c r="AM321"/>
      <c r="AN321"/>
      <c r="AO321"/>
      <c r="AP321"/>
      <c r="AQ321"/>
      <c r="AR321"/>
      <c r="AS321"/>
      <c r="AT321"/>
      <c r="AU321"/>
      <c r="AV321"/>
      <c r="AW321"/>
      <c r="AX321"/>
      <c r="AY321"/>
      <c r="AZ321"/>
      <c r="BA321" s="645"/>
      <c r="BB321"/>
      <c r="BC321"/>
      <c r="BD321"/>
      <c r="BE321"/>
      <c r="BF321"/>
      <c r="BG321"/>
      <c r="BH321"/>
      <c r="BI321"/>
      <c r="BJ321"/>
      <c r="BK321"/>
    </row>
  </sheetData>
  <mergeCells count="536">
    <mergeCell ref="A315:A321"/>
    <mergeCell ref="C315:C321"/>
    <mergeCell ref="CK275:CK276"/>
    <mergeCell ref="CL275:CL276"/>
    <mergeCell ref="CM275:CM276"/>
    <mergeCell ref="CN275:CN276"/>
    <mergeCell ref="CO275:CP275"/>
    <mergeCell ref="CQ275:CR275"/>
    <mergeCell ref="CS275:CS276"/>
    <mergeCell ref="CT275:CT276"/>
    <mergeCell ref="CO313:CT313"/>
    <mergeCell ref="CB275:CB276"/>
    <mergeCell ref="CC275:CC276"/>
    <mergeCell ref="CD275:CD276"/>
    <mergeCell ref="CE275:CE276"/>
    <mergeCell ref="CF275:CF276"/>
    <mergeCell ref="CG275:CG276"/>
    <mergeCell ref="CH275:CH276"/>
    <mergeCell ref="CI275:CI276"/>
    <mergeCell ref="CJ275:CJ276"/>
    <mergeCell ref="BS275:BS276"/>
    <mergeCell ref="BT275:BT276"/>
    <mergeCell ref="BU275:BU276"/>
    <mergeCell ref="BV275:BV276"/>
    <mergeCell ref="BW275:BW276"/>
    <mergeCell ref="BX275:BX276"/>
    <mergeCell ref="BY275:BY276"/>
    <mergeCell ref="BZ275:BZ276"/>
    <mergeCell ref="CA275:CA276"/>
    <mergeCell ref="BJ275:BJ276"/>
    <mergeCell ref="BK275:BK276"/>
    <mergeCell ref="BL275:BL276"/>
    <mergeCell ref="BM275:BM276"/>
    <mergeCell ref="BN275:BN276"/>
    <mergeCell ref="BO275:BO276"/>
    <mergeCell ref="BP275:BP276"/>
    <mergeCell ref="BQ275:BQ276"/>
    <mergeCell ref="BR275:BR276"/>
    <mergeCell ref="BA275:BA276"/>
    <mergeCell ref="BB275:BB276"/>
    <mergeCell ref="BC275:BC276"/>
    <mergeCell ref="BD275:BD276"/>
    <mergeCell ref="BE275:BE276"/>
    <mergeCell ref="BF275:BF276"/>
    <mergeCell ref="BG275:BG276"/>
    <mergeCell ref="BH275:BH276"/>
    <mergeCell ref="BI275:BI276"/>
    <mergeCell ref="AR275:AR276"/>
    <mergeCell ref="AS275:AS276"/>
    <mergeCell ref="AT275:AT276"/>
    <mergeCell ref="AU275:AU276"/>
    <mergeCell ref="AV275:AV276"/>
    <mergeCell ref="AW275:AW276"/>
    <mergeCell ref="AX275:AX276"/>
    <mergeCell ref="AY275:AY276"/>
    <mergeCell ref="AZ275:AZ276"/>
    <mergeCell ref="AI275:AI276"/>
    <mergeCell ref="AJ275:AJ276"/>
    <mergeCell ref="AK275:AK276"/>
    <mergeCell ref="AL275:AL276"/>
    <mergeCell ref="AM275:AM276"/>
    <mergeCell ref="AN275:AN276"/>
    <mergeCell ref="AO275:AO276"/>
    <mergeCell ref="AP275:AP276"/>
    <mergeCell ref="AQ275:AQ276"/>
    <mergeCell ref="Z275:Z276"/>
    <mergeCell ref="AA275:AA276"/>
    <mergeCell ref="AB275:AB276"/>
    <mergeCell ref="AC275:AC276"/>
    <mergeCell ref="AD275:AD276"/>
    <mergeCell ref="AE275:AE276"/>
    <mergeCell ref="AF275:AF276"/>
    <mergeCell ref="AG275:AG276"/>
    <mergeCell ref="AH275:AH276"/>
    <mergeCell ref="Q275:Q276"/>
    <mergeCell ref="R275:R276"/>
    <mergeCell ref="S275:S276"/>
    <mergeCell ref="T275:T276"/>
    <mergeCell ref="U275:U276"/>
    <mergeCell ref="V275:V276"/>
    <mergeCell ref="W275:W276"/>
    <mergeCell ref="X275:X276"/>
    <mergeCell ref="Y275:Y276"/>
    <mergeCell ref="H275:H276"/>
    <mergeCell ref="I275:I276"/>
    <mergeCell ref="J275:J276"/>
    <mergeCell ref="K275:K276"/>
    <mergeCell ref="L275:L276"/>
    <mergeCell ref="M275:M276"/>
    <mergeCell ref="N275:N276"/>
    <mergeCell ref="O275:O276"/>
    <mergeCell ref="P275:P276"/>
    <mergeCell ref="A267:A273"/>
    <mergeCell ref="C267:C273"/>
    <mergeCell ref="A275:A276"/>
    <mergeCell ref="B275:B276"/>
    <mergeCell ref="C275:C276"/>
    <mergeCell ref="D275:D276"/>
    <mergeCell ref="E275:E276"/>
    <mergeCell ref="F275:F276"/>
    <mergeCell ref="G275:G276"/>
    <mergeCell ref="CK235:CK236"/>
    <mergeCell ref="CL235:CL236"/>
    <mergeCell ref="CM235:CM236"/>
    <mergeCell ref="CN235:CN236"/>
    <mergeCell ref="CO235:CP235"/>
    <mergeCell ref="CQ235:CR235"/>
    <mergeCell ref="CS235:CS236"/>
    <mergeCell ref="CT235:CT236"/>
    <mergeCell ref="CO265:CT265"/>
    <mergeCell ref="CB235:CB236"/>
    <mergeCell ref="CC235:CC236"/>
    <mergeCell ref="CD235:CD236"/>
    <mergeCell ref="CE235:CE236"/>
    <mergeCell ref="CF235:CF236"/>
    <mergeCell ref="CG235:CG236"/>
    <mergeCell ref="CH235:CH236"/>
    <mergeCell ref="CI235:CI236"/>
    <mergeCell ref="CJ235:CJ236"/>
    <mergeCell ref="BS235:BS236"/>
    <mergeCell ref="BT235:BT236"/>
    <mergeCell ref="BU235:BU236"/>
    <mergeCell ref="BV235:BV236"/>
    <mergeCell ref="BW235:BW236"/>
    <mergeCell ref="BX235:BX236"/>
    <mergeCell ref="BY235:BY236"/>
    <mergeCell ref="BZ235:BZ236"/>
    <mergeCell ref="CA235:CA236"/>
    <mergeCell ref="BJ235:BJ236"/>
    <mergeCell ref="BK235:BK236"/>
    <mergeCell ref="BL235:BL236"/>
    <mergeCell ref="BM235:BM236"/>
    <mergeCell ref="BN235:BN236"/>
    <mergeCell ref="BO235:BO236"/>
    <mergeCell ref="BP235:BP236"/>
    <mergeCell ref="BQ235:BQ236"/>
    <mergeCell ref="BR235:BR236"/>
    <mergeCell ref="BA235:BA236"/>
    <mergeCell ref="BB235:BB236"/>
    <mergeCell ref="BC235:BC236"/>
    <mergeCell ref="BD235:BD236"/>
    <mergeCell ref="BE235:BE236"/>
    <mergeCell ref="BF235:BF236"/>
    <mergeCell ref="BG235:BG236"/>
    <mergeCell ref="BH235:BH236"/>
    <mergeCell ref="BI235:BI236"/>
    <mergeCell ref="AR235:AR236"/>
    <mergeCell ref="AS235:AS236"/>
    <mergeCell ref="AT235:AT236"/>
    <mergeCell ref="AU235:AU236"/>
    <mergeCell ref="AV235:AV236"/>
    <mergeCell ref="AW235:AW236"/>
    <mergeCell ref="AX235:AX236"/>
    <mergeCell ref="AY235:AY236"/>
    <mergeCell ref="AZ235:AZ236"/>
    <mergeCell ref="AI235:AI236"/>
    <mergeCell ref="AJ235:AJ236"/>
    <mergeCell ref="AK235:AK236"/>
    <mergeCell ref="AL235:AL236"/>
    <mergeCell ref="AM235:AM236"/>
    <mergeCell ref="AN235:AN236"/>
    <mergeCell ref="AO235:AO236"/>
    <mergeCell ref="AP235:AP236"/>
    <mergeCell ref="AQ235:AQ236"/>
    <mergeCell ref="Z235:Z236"/>
    <mergeCell ref="AA235:AA236"/>
    <mergeCell ref="AB235:AB236"/>
    <mergeCell ref="AC235:AC236"/>
    <mergeCell ref="AD235:AD236"/>
    <mergeCell ref="AE235:AE236"/>
    <mergeCell ref="AF235:AF236"/>
    <mergeCell ref="AG235:AG236"/>
    <mergeCell ref="AH235:AH236"/>
    <mergeCell ref="Q235:Q236"/>
    <mergeCell ref="R235:R236"/>
    <mergeCell ref="S235:S236"/>
    <mergeCell ref="T235:T236"/>
    <mergeCell ref="U235:U236"/>
    <mergeCell ref="V235:V236"/>
    <mergeCell ref="W235:W236"/>
    <mergeCell ref="X235:X236"/>
    <mergeCell ref="Y235:Y236"/>
    <mergeCell ref="H235:H236"/>
    <mergeCell ref="I235:I236"/>
    <mergeCell ref="J235:J236"/>
    <mergeCell ref="K235:K236"/>
    <mergeCell ref="L235:L236"/>
    <mergeCell ref="M235:M236"/>
    <mergeCell ref="N235:N236"/>
    <mergeCell ref="O235:O236"/>
    <mergeCell ref="P235:P236"/>
    <mergeCell ref="A227:A233"/>
    <mergeCell ref="C227:C233"/>
    <mergeCell ref="A235:A236"/>
    <mergeCell ref="B235:B236"/>
    <mergeCell ref="C235:C236"/>
    <mergeCell ref="D235:D236"/>
    <mergeCell ref="E235:E236"/>
    <mergeCell ref="F235:F236"/>
    <mergeCell ref="G235:G236"/>
    <mergeCell ref="CK187:CK188"/>
    <mergeCell ref="CL187:CL188"/>
    <mergeCell ref="CM187:CM188"/>
    <mergeCell ref="CN187:CN188"/>
    <mergeCell ref="CO187:CP187"/>
    <mergeCell ref="CQ187:CR187"/>
    <mergeCell ref="CS187:CS188"/>
    <mergeCell ref="CT187:CT188"/>
    <mergeCell ref="CO225:CT225"/>
    <mergeCell ref="CB187:CB188"/>
    <mergeCell ref="CC187:CC188"/>
    <mergeCell ref="CD187:CD188"/>
    <mergeCell ref="CE187:CE188"/>
    <mergeCell ref="CF187:CF188"/>
    <mergeCell ref="CG187:CG188"/>
    <mergeCell ref="CH187:CH188"/>
    <mergeCell ref="CI187:CI188"/>
    <mergeCell ref="CJ187:CJ188"/>
    <mergeCell ref="BS187:BS188"/>
    <mergeCell ref="BT187:BT188"/>
    <mergeCell ref="BU187:BU188"/>
    <mergeCell ref="BV187:BV188"/>
    <mergeCell ref="BW187:BW188"/>
    <mergeCell ref="BX187:BX188"/>
    <mergeCell ref="BY187:BY188"/>
    <mergeCell ref="BZ187:BZ188"/>
    <mergeCell ref="CA187:CA188"/>
    <mergeCell ref="BJ187:BJ188"/>
    <mergeCell ref="BK187:BK188"/>
    <mergeCell ref="BL187:BL188"/>
    <mergeCell ref="BM187:BM188"/>
    <mergeCell ref="BN187:BN188"/>
    <mergeCell ref="BO187:BO188"/>
    <mergeCell ref="BP187:BP188"/>
    <mergeCell ref="BQ187:BQ188"/>
    <mergeCell ref="BR187:BR188"/>
    <mergeCell ref="BA187:BA188"/>
    <mergeCell ref="BB187:BB188"/>
    <mergeCell ref="BC187:BC188"/>
    <mergeCell ref="BD187:BD188"/>
    <mergeCell ref="BE187:BE188"/>
    <mergeCell ref="BF187:BF188"/>
    <mergeCell ref="BG187:BG188"/>
    <mergeCell ref="BH187:BH188"/>
    <mergeCell ref="BI187:BI188"/>
    <mergeCell ref="AR187:AR188"/>
    <mergeCell ref="AS187:AS188"/>
    <mergeCell ref="AT187:AT188"/>
    <mergeCell ref="AU187:AU188"/>
    <mergeCell ref="AV187:AV188"/>
    <mergeCell ref="AW187:AW188"/>
    <mergeCell ref="AX187:AX188"/>
    <mergeCell ref="AY187:AY188"/>
    <mergeCell ref="AZ187:AZ188"/>
    <mergeCell ref="AI187:AI188"/>
    <mergeCell ref="AJ187:AJ188"/>
    <mergeCell ref="AK187:AK188"/>
    <mergeCell ref="AL187:AL188"/>
    <mergeCell ref="AM187:AM188"/>
    <mergeCell ref="AN187:AN188"/>
    <mergeCell ref="AO187:AO188"/>
    <mergeCell ref="AP187:AP188"/>
    <mergeCell ref="AQ187:AQ188"/>
    <mergeCell ref="Z187:Z188"/>
    <mergeCell ref="AA187:AA188"/>
    <mergeCell ref="AB187:AB188"/>
    <mergeCell ref="AC187:AC188"/>
    <mergeCell ref="AD187:AD188"/>
    <mergeCell ref="AE187:AE188"/>
    <mergeCell ref="AF187:AF188"/>
    <mergeCell ref="AG187:AG188"/>
    <mergeCell ref="AH187:AH188"/>
    <mergeCell ref="CT135:CT136"/>
    <mergeCell ref="CO177:CT177"/>
    <mergeCell ref="A179:A185"/>
    <mergeCell ref="C179:C185"/>
    <mergeCell ref="A187:A188"/>
    <mergeCell ref="B187:B188"/>
    <mergeCell ref="C187:C188"/>
    <mergeCell ref="D187:D188"/>
    <mergeCell ref="E187:E188"/>
    <mergeCell ref="F187:F188"/>
    <mergeCell ref="G187:G188"/>
    <mergeCell ref="H187:H188"/>
    <mergeCell ref="I187:I188"/>
    <mergeCell ref="J187:J188"/>
    <mergeCell ref="K187:K188"/>
    <mergeCell ref="L187:L188"/>
    <mergeCell ref="M187:M188"/>
    <mergeCell ref="N187:N188"/>
    <mergeCell ref="O187:O188"/>
    <mergeCell ref="P187:P188"/>
    <mergeCell ref="Q187:Q188"/>
    <mergeCell ref="R187:R188"/>
    <mergeCell ref="S187:S188"/>
    <mergeCell ref="T187:T188"/>
    <mergeCell ref="CI135:CI136"/>
    <mergeCell ref="CJ135:CJ136"/>
    <mergeCell ref="CK135:CK136"/>
    <mergeCell ref="CL135:CL136"/>
    <mergeCell ref="CM135:CM136"/>
    <mergeCell ref="CN135:CN136"/>
    <mergeCell ref="CO135:CP135"/>
    <mergeCell ref="CQ135:CR135"/>
    <mergeCell ref="CS135:CS136"/>
    <mergeCell ref="BZ135:BZ136"/>
    <mergeCell ref="CA135:CA136"/>
    <mergeCell ref="CB135:CB136"/>
    <mergeCell ref="CC135:CC136"/>
    <mergeCell ref="CD135:CD136"/>
    <mergeCell ref="CE135:CE136"/>
    <mergeCell ref="CF135:CF136"/>
    <mergeCell ref="CG135:CG136"/>
    <mergeCell ref="CH135:CH136"/>
    <mergeCell ref="BQ135:BQ136"/>
    <mergeCell ref="BR135:BR136"/>
    <mergeCell ref="BS135:BS136"/>
    <mergeCell ref="BT135:BT136"/>
    <mergeCell ref="BU135:BU136"/>
    <mergeCell ref="BV135:BV136"/>
    <mergeCell ref="BW135:BW136"/>
    <mergeCell ref="BX135:BX136"/>
    <mergeCell ref="BY135:BY136"/>
    <mergeCell ref="BH135:BH136"/>
    <mergeCell ref="BI135:BI136"/>
    <mergeCell ref="BJ135:BJ136"/>
    <mergeCell ref="BK135:BK136"/>
    <mergeCell ref="BL135:BL136"/>
    <mergeCell ref="BM135:BM136"/>
    <mergeCell ref="BN135:BN136"/>
    <mergeCell ref="BO135:BO136"/>
    <mergeCell ref="BP135:BP136"/>
    <mergeCell ref="AY135:AY136"/>
    <mergeCell ref="AZ135:AZ136"/>
    <mergeCell ref="BA135:BA136"/>
    <mergeCell ref="BB135:BB136"/>
    <mergeCell ref="BC135:BC136"/>
    <mergeCell ref="BD135:BD136"/>
    <mergeCell ref="BE135:BE136"/>
    <mergeCell ref="BF135:BF136"/>
    <mergeCell ref="BG135:BG136"/>
    <mergeCell ref="AP135:AP136"/>
    <mergeCell ref="AQ135:AQ136"/>
    <mergeCell ref="AR135:AR136"/>
    <mergeCell ref="AS135:AS136"/>
    <mergeCell ref="AT135:AT136"/>
    <mergeCell ref="AU135:AU136"/>
    <mergeCell ref="AV135:AV136"/>
    <mergeCell ref="AW135:AW136"/>
    <mergeCell ref="AX135:AX136"/>
    <mergeCell ref="AG135:AG136"/>
    <mergeCell ref="AH135:AH136"/>
    <mergeCell ref="AI135:AI136"/>
    <mergeCell ref="AJ135:AJ136"/>
    <mergeCell ref="AK135:AK136"/>
    <mergeCell ref="AL135:AL136"/>
    <mergeCell ref="AM135:AM136"/>
    <mergeCell ref="AN135:AN136"/>
    <mergeCell ref="AO135:AO136"/>
    <mergeCell ref="BD92:BD93"/>
    <mergeCell ref="BE92:BF92"/>
    <mergeCell ref="BG92:BH92"/>
    <mergeCell ref="BI92:BI93"/>
    <mergeCell ref="BJ92:BJ93"/>
    <mergeCell ref="BE125:BJ125"/>
    <mergeCell ref="A127:A133"/>
    <mergeCell ref="C127:C133"/>
    <mergeCell ref="A135:A136"/>
    <mergeCell ref="B135:B136"/>
    <mergeCell ref="C135:C136"/>
    <mergeCell ref="D135:D136"/>
    <mergeCell ref="E135:E136"/>
    <mergeCell ref="F135:F136"/>
    <mergeCell ref="G135:G136"/>
    <mergeCell ref="H135:H136"/>
    <mergeCell ref="I135:I136"/>
    <mergeCell ref="J135:J136"/>
    <mergeCell ref="K135:K136"/>
    <mergeCell ref="L135:L136"/>
    <mergeCell ref="M135:M136"/>
    <mergeCell ref="N135:N136"/>
    <mergeCell ref="O135:O136"/>
    <mergeCell ref="P135:P136"/>
    <mergeCell ref="AU92:AU93"/>
    <mergeCell ref="AV92:AV93"/>
    <mergeCell ref="AW92:AW93"/>
    <mergeCell ref="AX92:AX93"/>
    <mergeCell ref="AY92:AY93"/>
    <mergeCell ref="AZ92:AZ93"/>
    <mergeCell ref="BA92:BA93"/>
    <mergeCell ref="BB92:BB93"/>
    <mergeCell ref="BC92:BC93"/>
    <mergeCell ref="AL92:AL93"/>
    <mergeCell ref="AM92:AM93"/>
    <mergeCell ref="AN92:AN93"/>
    <mergeCell ref="AO92:AO93"/>
    <mergeCell ref="AP92:AP93"/>
    <mergeCell ref="AQ92:AQ93"/>
    <mergeCell ref="AR92:AR93"/>
    <mergeCell ref="AS92:AS93"/>
    <mergeCell ref="AT92:AT93"/>
    <mergeCell ref="AC92:AC93"/>
    <mergeCell ref="AD92:AD93"/>
    <mergeCell ref="AE92:AE93"/>
    <mergeCell ref="AF92:AF93"/>
    <mergeCell ref="AG92:AG93"/>
    <mergeCell ref="AH92:AH93"/>
    <mergeCell ref="AI92:AI93"/>
    <mergeCell ref="AJ92:AJ93"/>
    <mergeCell ref="AK92:AK93"/>
    <mergeCell ref="T92:T93"/>
    <mergeCell ref="U92:U93"/>
    <mergeCell ref="V92:V93"/>
    <mergeCell ref="W92:W93"/>
    <mergeCell ref="X92:X93"/>
    <mergeCell ref="Y92:Y93"/>
    <mergeCell ref="Z92:Z93"/>
    <mergeCell ref="AA92:AA93"/>
    <mergeCell ref="AB92:AB93"/>
    <mergeCell ref="AG50:AG51"/>
    <mergeCell ref="AH50:AH51"/>
    <mergeCell ref="AC82:AH82"/>
    <mergeCell ref="A84:A90"/>
    <mergeCell ref="C84:C90"/>
    <mergeCell ref="A92:A93"/>
    <mergeCell ref="B92:B93"/>
    <mergeCell ref="C92:C93"/>
    <mergeCell ref="D92:D93"/>
    <mergeCell ref="E92:E93"/>
    <mergeCell ref="F92:F93"/>
    <mergeCell ref="G92:G93"/>
    <mergeCell ref="H92:H93"/>
    <mergeCell ref="I92:I93"/>
    <mergeCell ref="J92:J93"/>
    <mergeCell ref="K92:K93"/>
    <mergeCell ref="L92:L93"/>
    <mergeCell ref="M92:M93"/>
    <mergeCell ref="N92:N93"/>
    <mergeCell ref="O92:O93"/>
    <mergeCell ref="P92:P93"/>
    <mergeCell ref="Q92:Q93"/>
    <mergeCell ref="R92:R93"/>
    <mergeCell ref="S92:S93"/>
    <mergeCell ref="V50:V51"/>
    <mergeCell ref="W50:W51"/>
    <mergeCell ref="X50:X51"/>
    <mergeCell ref="Y50:Y51"/>
    <mergeCell ref="Z50:Z51"/>
    <mergeCell ref="AA50:AA51"/>
    <mergeCell ref="AB50:AB51"/>
    <mergeCell ref="AC50:AD50"/>
    <mergeCell ref="AE50:AF50"/>
    <mergeCell ref="AI40:AN40"/>
    <mergeCell ref="A42:A48"/>
    <mergeCell ref="C42:C48"/>
    <mergeCell ref="A50:A51"/>
    <mergeCell ref="B50:B51"/>
    <mergeCell ref="C50:C51"/>
    <mergeCell ref="D50:D51"/>
    <mergeCell ref="E50:E51"/>
    <mergeCell ref="F50:F51"/>
    <mergeCell ref="G50:G51"/>
    <mergeCell ref="H50:H51"/>
    <mergeCell ref="I50:I51"/>
    <mergeCell ref="J50:J51"/>
    <mergeCell ref="K50:K51"/>
    <mergeCell ref="L50:L51"/>
    <mergeCell ref="M50:M51"/>
    <mergeCell ref="N50:N51"/>
    <mergeCell ref="O50:O51"/>
    <mergeCell ref="P50:P51"/>
    <mergeCell ref="Q50:Q51"/>
    <mergeCell ref="R50:R51"/>
    <mergeCell ref="S50:S51"/>
    <mergeCell ref="T50:T51"/>
    <mergeCell ref="U50:U51"/>
    <mergeCell ref="AB135:AB136"/>
    <mergeCell ref="AC135:AC136"/>
    <mergeCell ref="AD135:AD136"/>
    <mergeCell ref="AE135:AE136"/>
    <mergeCell ref="AF135:AF136"/>
    <mergeCell ref="Q135:Q136"/>
    <mergeCell ref="R135:R136"/>
    <mergeCell ref="S135:S136"/>
    <mergeCell ref="T135:T136"/>
    <mergeCell ref="U135:U136"/>
    <mergeCell ref="V135:V136"/>
    <mergeCell ref="W135:W136"/>
    <mergeCell ref="AB7:AB8"/>
    <mergeCell ref="AC7:AC8"/>
    <mergeCell ref="AD7:AD8"/>
    <mergeCell ref="AK7:AL7"/>
    <mergeCell ref="AI7:AJ7"/>
    <mergeCell ref="AM7:AM8"/>
    <mergeCell ref="AN7:AN8"/>
    <mergeCell ref="B1:B5"/>
    <mergeCell ref="K7:K8"/>
    <mergeCell ref="L7:L8"/>
    <mergeCell ref="M7:M8"/>
    <mergeCell ref="N7:N8"/>
    <mergeCell ref="O7:O8"/>
    <mergeCell ref="AE7:AE8"/>
    <mergeCell ref="AF7:AF8"/>
    <mergeCell ref="AG7:AG8"/>
    <mergeCell ref="AH7:AH8"/>
    <mergeCell ref="Y7:Y8"/>
    <mergeCell ref="Z7:Z8"/>
    <mergeCell ref="AA7:AA8"/>
    <mergeCell ref="S7:S8"/>
    <mergeCell ref="T7:T8"/>
    <mergeCell ref="U7:U8"/>
    <mergeCell ref="V7:V8"/>
    <mergeCell ref="W7:W8"/>
    <mergeCell ref="X7:X8"/>
    <mergeCell ref="B7:B8"/>
    <mergeCell ref="P7:P8"/>
    <mergeCell ref="Q7:Q8"/>
    <mergeCell ref="R7:R8"/>
    <mergeCell ref="A7:A8"/>
    <mergeCell ref="C7:C8"/>
    <mergeCell ref="D7:D8"/>
    <mergeCell ref="E7:E8"/>
    <mergeCell ref="F7:F8"/>
    <mergeCell ref="G7:G8"/>
    <mergeCell ref="H7:H8"/>
    <mergeCell ref="I7:I8"/>
    <mergeCell ref="J7:J8"/>
    <mergeCell ref="X135:X136"/>
    <mergeCell ref="Y135:Y136"/>
    <mergeCell ref="Z135:Z136"/>
    <mergeCell ref="AA135:AA136"/>
    <mergeCell ref="U187:U188"/>
    <mergeCell ref="V187:V188"/>
    <mergeCell ref="W187:W188"/>
    <mergeCell ref="X187:X188"/>
    <mergeCell ref="Y187:Y188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B1:G8"/>
  <sheetViews>
    <sheetView workbookViewId="0">
      <selection activeCell="A10" sqref="A10"/>
    </sheetView>
  </sheetViews>
  <sheetFormatPr baseColWidth="10" defaultRowHeight="15" x14ac:dyDescent="0.25"/>
  <cols>
    <col min="1" max="1" width="13.5703125" customWidth="1"/>
    <col min="3" max="3" width="13" style="60" customWidth="1"/>
    <col min="4" max="4" width="13.140625" style="60" customWidth="1"/>
    <col min="5" max="6" width="13" style="60" customWidth="1"/>
    <col min="7" max="7" width="12.5703125" style="60" customWidth="1"/>
  </cols>
  <sheetData>
    <row r="1" spans="2:7" ht="18.75" customHeight="1" x14ac:dyDescent="0.25"/>
    <row r="2" spans="2:7" x14ac:dyDescent="0.25">
      <c r="B2" s="276" t="s">
        <v>310</v>
      </c>
      <c r="C2" s="276"/>
      <c r="D2" s="276"/>
      <c r="E2" s="276"/>
      <c r="F2" s="276"/>
      <c r="G2" s="276"/>
    </row>
    <row r="4" spans="2:7" s="111" customFormat="1" ht="30" x14ac:dyDescent="0.25">
      <c r="B4" s="112" t="s">
        <v>301</v>
      </c>
      <c r="C4" s="113" t="s">
        <v>27</v>
      </c>
      <c r="D4" s="113" t="s">
        <v>302</v>
      </c>
      <c r="E4" s="113" t="s">
        <v>308</v>
      </c>
      <c r="F4" s="113" t="s">
        <v>303</v>
      </c>
      <c r="G4" s="113" t="s">
        <v>309</v>
      </c>
    </row>
    <row r="5" spans="2:7" x14ac:dyDescent="0.25">
      <c r="B5" s="110" t="s">
        <v>304</v>
      </c>
      <c r="C5" s="100">
        <v>293</v>
      </c>
      <c r="D5" s="100">
        <v>30</v>
      </c>
      <c r="E5" s="114">
        <f>D5*100/C5</f>
        <v>10.238907849829351</v>
      </c>
      <c r="F5" s="100">
        <v>20</v>
      </c>
      <c r="G5" s="100">
        <v>5</v>
      </c>
    </row>
    <row r="6" spans="2:7" x14ac:dyDescent="0.25">
      <c r="B6" s="110" t="s">
        <v>305</v>
      </c>
      <c r="C6" s="100">
        <v>247</v>
      </c>
      <c r="D6" s="100">
        <v>34</v>
      </c>
      <c r="E6" s="114">
        <f t="shared" ref="E6:E7" si="0">D6*100/C6</f>
        <v>13.765182186234817</v>
      </c>
      <c r="F6" s="100">
        <v>20</v>
      </c>
      <c r="G6" s="100">
        <v>4</v>
      </c>
    </row>
    <row r="7" spans="2:7" x14ac:dyDescent="0.25">
      <c r="B7" s="110" t="s">
        <v>306</v>
      </c>
      <c r="C7" s="100">
        <v>181</v>
      </c>
      <c r="D7" s="100">
        <v>8</v>
      </c>
      <c r="E7" s="114">
        <f t="shared" si="0"/>
        <v>4.4198895027624312</v>
      </c>
      <c r="F7" s="100">
        <v>4</v>
      </c>
      <c r="G7" s="100">
        <v>0</v>
      </c>
    </row>
    <row r="8" spans="2:7" x14ac:dyDescent="0.25">
      <c r="B8" s="110" t="s">
        <v>307</v>
      </c>
      <c r="C8" s="100">
        <f>SUM(C5:C7)</f>
        <v>721</v>
      </c>
      <c r="D8" s="100">
        <f t="shared" ref="D8:F8" si="1">SUM(D5:D7)</f>
        <v>72</v>
      </c>
      <c r="E8" s="114">
        <f>D8*100/C8</f>
        <v>9.9861303744798882</v>
      </c>
      <c r="F8" s="100">
        <f t="shared" si="1"/>
        <v>44</v>
      </c>
      <c r="G8" s="100">
        <f>SUM(G5:G7)</f>
        <v>9</v>
      </c>
    </row>
  </sheetData>
  <mergeCells count="1">
    <mergeCell ref="B2:G2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81"/>
  <sheetViews>
    <sheetView topLeftCell="A168" workbookViewId="0">
      <selection activeCell="C170" sqref="C170:D179"/>
    </sheetView>
  </sheetViews>
  <sheetFormatPr baseColWidth="10" defaultRowHeight="15" x14ac:dyDescent="0.25"/>
  <cols>
    <col min="2" max="2" width="34.42578125" customWidth="1"/>
    <col min="3" max="11" width="9.140625" style="60" customWidth="1"/>
    <col min="12" max="12" width="9.140625" customWidth="1"/>
  </cols>
  <sheetData>
    <row r="1" spans="1:11" x14ac:dyDescent="0.25">
      <c r="A1" s="161" t="s">
        <v>79</v>
      </c>
      <c r="B1" s="258" t="e" vm="1">
        <v>#VALUE!</v>
      </c>
    </row>
    <row r="2" spans="1:11" x14ac:dyDescent="0.25">
      <c r="A2" s="161" t="s">
        <v>80</v>
      </c>
      <c r="B2" s="258"/>
    </row>
    <row r="3" spans="1:11" x14ac:dyDescent="0.25">
      <c r="A3" s="161" t="s">
        <v>81</v>
      </c>
      <c r="B3" s="258"/>
    </row>
    <row r="4" spans="1:11" x14ac:dyDescent="0.25">
      <c r="A4" s="161" t="s">
        <v>82</v>
      </c>
      <c r="B4" s="258"/>
    </row>
    <row r="5" spans="1:11" x14ac:dyDescent="0.25">
      <c r="A5" s="161" t="s">
        <v>83</v>
      </c>
      <c r="B5" s="258"/>
    </row>
    <row r="6" spans="1:11" ht="15.75" thickBot="1" x14ac:dyDescent="0.3">
      <c r="A6" s="161">
        <v>2024</v>
      </c>
      <c r="B6" s="258"/>
    </row>
    <row r="7" spans="1:11" ht="15.75" thickBot="1" x14ac:dyDescent="0.3">
      <c r="A7" s="162" t="s">
        <v>84</v>
      </c>
      <c r="B7" s="57" t="s">
        <v>85</v>
      </c>
      <c r="C7" s="169" t="s">
        <v>86</v>
      </c>
      <c r="D7" s="170" t="s">
        <v>87</v>
      </c>
      <c r="E7" s="169" t="s">
        <v>88</v>
      </c>
      <c r="F7" s="170" t="s">
        <v>134</v>
      </c>
      <c r="G7" s="169" t="s">
        <v>89</v>
      </c>
      <c r="H7" s="170" t="s">
        <v>135</v>
      </c>
    </row>
    <row r="8" spans="1:11" ht="15.75" thickBot="1" x14ac:dyDescent="0.3">
      <c r="A8" s="163" t="s">
        <v>37</v>
      </c>
      <c r="B8" s="163" t="s">
        <v>90</v>
      </c>
      <c r="C8" s="169" t="s">
        <v>91</v>
      </c>
      <c r="D8" s="169" t="s">
        <v>10</v>
      </c>
      <c r="E8" s="169" t="s">
        <v>92</v>
      </c>
      <c r="F8" s="169" t="s">
        <v>10</v>
      </c>
      <c r="G8" s="169" t="s">
        <v>93</v>
      </c>
      <c r="H8" s="169" t="s">
        <v>10</v>
      </c>
      <c r="I8" s="169" t="s">
        <v>94</v>
      </c>
      <c r="J8" s="169" t="s">
        <v>10</v>
      </c>
      <c r="K8" s="171" t="s">
        <v>95</v>
      </c>
    </row>
    <row r="9" spans="1:11" ht="15.75" thickBot="1" x14ac:dyDescent="0.3">
      <c r="A9" s="57">
        <v>1</v>
      </c>
      <c r="B9" s="58" t="s">
        <v>96</v>
      </c>
      <c r="C9" s="170">
        <v>2</v>
      </c>
      <c r="D9" s="170">
        <v>5.4</v>
      </c>
      <c r="E9" s="170">
        <v>16</v>
      </c>
      <c r="F9" s="170">
        <v>43.2</v>
      </c>
      <c r="G9" s="170">
        <v>12</v>
      </c>
      <c r="H9" s="170">
        <v>32.4</v>
      </c>
      <c r="I9" s="170">
        <v>7</v>
      </c>
      <c r="J9" s="170">
        <v>18.899999999999999</v>
      </c>
      <c r="K9" s="170">
        <v>37</v>
      </c>
    </row>
    <row r="10" spans="1:11" ht="15.75" thickBot="1" x14ac:dyDescent="0.3">
      <c r="A10" s="57">
        <v>2</v>
      </c>
      <c r="B10" s="58" t="s">
        <v>97</v>
      </c>
      <c r="C10" s="170">
        <v>1</v>
      </c>
      <c r="D10" s="170">
        <v>2.7</v>
      </c>
      <c r="E10" s="170">
        <v>29</v>
      </c>
      <c r="F10" s="170">
        <v>78.400000000000006</v>
      </c>
      <c r="G10" s="170">
        <v>6</v>
      </c>
      <c r="H10" s="170">
        <v>16.2</v>
      </c>
      <c r="I10" s="170">
        <v>1</v>
      </c>
      <c r="J10" s="170">
        <v>2.7</v>
      </c>
      <c r="K10" s="170">
        <v>37</v>
      </c>
    </row>
    <row r="11" spans="1:11" ht="15.75" thickBot="1" x14ac:dyDescent="0.3">
      <c r="A11" s="57">
        <v>3</v>
      </c>
      <c r="B11" s="58" t="s">
        <v>423</v>
      </c>
      <c r="C11" s="170">
        <v>3</v>
      </c>
      <c r="D11" s="170">
        <v>8.3000000000000007</v>
      </c>
      <c r="E11" s="170">
        <v>7</v>
      </c>
      <c r="F11" s="170">
        <v>19.399999999999999</v>
      </c>
      <c r="G11" s="170">
        <v>19</v>
      </c>
      <c r="H11" s="170">
        <v>52.8</v>
      </c>
      <c r="I11" s="170">
        <v>7</v>
      </c>
      <c r="J11" s="170">
        <v>19.399999999999999</v>
      </c>
      <c r="K11" s="170">
        <v>36</v>
      </c>
    </row>
    <row r="12" spans="1:11" ht="15.75" thickBot="1" x14ac:dyDescent="0.3">
      <c r="A12" s="57">
        <v>4</v>
      </c>
      <c r="B12" s="58" t="s">
        <v>246</v>
      </c>
      <c r="C12" s="170">
        <v>2</v>
      </c>
      <c r="D12" s="170">
        <v>5.4</v>
      </c>
      <c r="E12" s="170">
        <v>20</v>
      </c>
      <c r="F12" s="170">
        <v>54.1</v>
      </c>
      <c r="G12" s="170">
        <v>13</v>
      </c>
      <c r="H12" s="170">
        <v>35.1</v>
      </c>
      <c r="I12" s="170">
        <v>2</v>
      </c>
      <c r="J12" s="170">
        <v>5.4</v>
      </c>
      <c r="K12" s="170">
        <v>37</v>
      </c>
    </row>
    <row r="13" spans="1:11" ht="15.75" thickBot="1" x14ac:dyDescent="0.3">
      <c r="A13" s="57">
        <v>5</v>
      </c>
      <c r="B13" s="58" t="s">
        <v>247</v>
      </c>
      <c r="C13" s="170"/>
      <c r="D13" s="170"/>
      <c r="E13" s="170">
        <v>24</v>
      </c>
      <c r="F13" s="170">
        <v>64.900000000000006</v>
      </c>
      <c r="G13" s="170">
        <v>13</v>
      </c>
      <c r="H13" s="170">
        <v>35.1</v>
      </c>
      <c r="I13" s="170"/>
      <c r="J13" s="170"/>
      <c r="K13" s="170">
        <v>37</v>
      </c>
    </row>
    <row r="14" spans="1:11" ht="15.75" thickBot="1" x14ac:dyDescent="0.3">
      <c r="A14" s="57">
        <v>6</v>
      </c>
      <c r="B14" s="58" t="s">
        <v>99</v>
      </c>
      <c r="C14" s="170">
        <v>4</v>
      </c>
      <c r="D14" s="170">
        <v>10.8</v>
      </c>
      <c r="E14" s="170">
        <v>24</v>
      </c>
      <c r="F14" s="170">
        <v>64.900000000000006</v>
      </c>
      <c r="G14" s="170">
        <v>8</v>
      </c>
      <c r="H14" s="170">
        <v>21.6</v>
      </c>
      <c r="I14" s="170">
        <v>1</v>
      </c>
      <c r="J14" s="170">
        <v>2.7</v>
      </c>
      <c r="K14" s="170">
        <v>37</v>
      </c>
    </row>
    <row r="15" spans="1:11" ht="15.75" thickBot="1" x14ac:dyDescent="0.3">
      <c r="A15" s="57">
        <v>7</v>
      </c>
      <c r="B15" s="58" t="s">
        <v>100</v>
      </c>
      <c r="C15" s="170"/>
      <c r="D15" s="170"/>
      <c r="E15" s="170">
        <v>16</v>
      </c>
      <c r="F15" s="170">
        <v>43.2</v>
      </c>
      <c r="G15" s="170">
        <v>11</v>
      </c>
      <c r="H15" s="170">
        <v>29.7</v>
      </c>
      <c r="I15" s="170">
        <v>10</v>
      </c>
      <c r="J15" s="170">
        <v>27</v>
      </c>
      <c r="K15" s="170">
        <v>37</v>
      </c>
    </row>
    <row r="16" spans="1:11" ht="15.75" thickBot="1" x14ac:dyDescent="0.3">
      <c r="A16" s="57">
        <v>8</v>
      </c>
      <c r="B16" s="58" t="s">
        <v>1</v>
      </c>
      <c r="C16" s="170">
        <v>10</v>
      </c>
      <c r="D16" s="170">
        <v>27.8</v>
      </c>
      <c r="E16" s="170">
        <v>19</v>
      </c>
      <c r="F16" s="170">
        <v>52.8</v>
      </c>
      <c r="G16" s="170">
        <v>6</v>
      </c>
      <c r="H16" s="170">
        <v>16.7</v>
      </c>
      <c r="I16" s="170">
        <v>1</v>
      </c>
      <c r="J16" s="170">
        <v>2.8</v>
      </c>
      <c r="K16" s="170">
        <v>36</v>
      </c>
    </row>
    <row r="17" spans="1:11" ht="15.75" thickBot="1" x14ac:dyDescent="0.3">
      <c r="A17" s="57">
        <v>9</v>
      </c>
      <c r="B17" s="58" t="s">
        <v>424</v>
      </c>
      <c r="C17" s="170">
        <v>1</v>
      </c>
      <c r="D17" s="170">
        <v>2.8</v>
      </c>
      <c r="E17" s="170">
        <v>9</v>
      </c>
      <c r="F17" s="170">
        <v>25</v>
      </c>
      <c r="G17" s="170">
        <v>16</v>
      </c>
      <c r="H17" s="170">
        <v>44.4</v>
      </c>
      <c r="I17" s="170">
        <v>10</v>
      </c>
      <c r="J17" s="170">
        <v>27.8</v>
      </c>
      <c r="K17" s="170">
        <v>36</v>
      </c>
    </row>
    <row r="18" spans="1:11" ht="15.75" thickBot="1" x14ac:dyDescent="0.3">
      <c r="A18" s="57">
        <v>10</v>
      </c>
      <c r="B18" s="58" t="s">
        <v>136</v>
      </c>
      <c r="C18" s="170">
        <v>5</v>
      </c>
      <c r="D18" s="170">
        <v>13.5</v>
      </c>
      <c r="E18" s="170">
        <v>23</v>
      </c>
      <c r="F18" s="170">
        <v>62.2</v>
      </c>
      <c r="G18" s="170">
        <v>9</v>
      </c>
      <c r="H18" s="170">
        <v>24.3</v>
      </c>
      <c r="I18" s="170"/>
      <c r="J18" s="170"/>
      <c r="K18" s="170">
        <v>37</v>
      </c>
    </row>
    <row r="19" spans="1:11" ht="15.75" thickBot="1" x14ac:dyDescent="0.3">
      <c r="A19" s="57">
        <v>11</v>
      </c>
      <c r="B19" s="58" t="s">
        <v>103</v>
      </c>
      <c r="C19" s="170">
        <v>1</v>
      </c>
      <c r="D19" s="170">
        <v>2.7</v>
      </c>
      <c r="E19" s="170">
        <v>8</v>
      </c>
      <c r="F19" s="170">
        <v>21.6</v>
      </c>
      <c r="G19" s="170">
        <v>23</v>
      </c>
      <c r="H19" s="170">
        <v>62.2</v>
      </c>
      <c r="I19" s="170">
        <v>5</v>
      </c>
      <c r="J19" s="170">
        <v>13.5</v>
      </c>
      <c r="K19" s="170">
        <v>37</v>
      </c>
    </row>
    <row r="20" spans="1:11" ht="15.75" thickBot="1" x14ac:dyDescent="0.3">
      <c r="A20" s="256" t="s">
        <v>104</v>
      </c>
      <c r="B20" s="257"/>
      <c r="C20" s="170">
        <v>29</v>
      </c>
      <c r="D20" s="170">
        <v>7.2</v>
      </c>
      <c r="E20" s="170">
        <v>195</v>
      </c>
      <c r="F20" s="170">
        <v>48.3</v>
      </c>
      <c r="G20" s="170">
        <v>136</v>
      </c>
      <c r="H20" s="170">
        <v>33.700000000000003</v>
      </c>
      <c r="I20" s="170">
        <v>44</v>
      </c>
      <c r="J20" s="170">
        <v>10.9</v>
      </c>
      <c r="K20" s="170">
        <v>404</v>
      </c>
    </row>
    <row r="21" spans="1:11" x14ac:dyDescent="0.25">
      <c r="A21" s="164" t="s">
        <v>425</v>
      </c>
    </row>
    <row r="22" spans="1:11" x14ac:dyDescent="0.25">
      <c r="A22" s="258" t="e" vm="2">
        <v>#VALUE!</v>
      </c>
      <c r="B22" s="161" t="s">
        <v>79</v>
      </c>
      <c r="C22" s="255" t="e" vm="1">
        <v>#VALUE!</v>
      </c>
    </row>
    <row r="23" spans="1:11" x14ac:dyDescent="0.25">
      <c r="A23" s="258"/>
      <c r="B23" s="59"/>
      <c r="C23" s="255"/>
    </row>
    <row r="24" spans="1:11" x14ac:dyDescent="0.25">
      <c r="A24" s="258"/>
      <c r="B24" s="59"/>
      <c r="C24" s="255"/>
    </row>
    <row r="25" spans="1:11" x14ac:dyDescent="0.25">
      <c r="A25" s="258"/>
      <c r="B25" s="161" t="s">
        <v>80</v>
      </c>
      <c r="C25" s="255"/>
    </row>
    <row r="26" spans="1:11" x14ac:dyDescent="0.25">
      <c r="A26" s="258"/>
      <c r="B26" s="161" t="s">
        <v>81</v>
      </c>
      <c r="C26" s="255"/>
    </row>
    <row r="27" spans="1:11" x14ac:dyDescent="0.25">
      <c r="A27" s="258"/>
      <c r="B27" s="161" t="s">
        <v>82</v>
      </c>
      <c r="C27" s="255"/>
    </row>
    <row r="28" spans="1:11" x14ac:dyDescent="0.25">
      <c r="A28" s="258"/>
      <c r="B28" s="161" t="s">
        <v>83</v>
      </c>
      <c r="C28" s="255"/>
    </row>
    <row r="29" spans="1:11" ht="15.75" thickBot="1" x14ac:dyDescent="0.3">
      <c r="A29" s="258"/>
      <c r="B29" s="161">
        <v>2024</v>
      </c>
      <c r="C29" s="255"/>
    </row>
    <row r="30" spans="1:11" ht="15.75" thickBot="1" x14ac:dyDescent="0.3">
      <c r="A30" s="162" t="s">
        <v>84</v>
      </c>
      <c r="B30" s="57" t="s">
        <v>85</v>
      </c>
      <c r="C30" s="169" t="s">
        <v>86</v>
      </c>
      <c r="D30" s="170" t="s">
        <v>87</v>
      </c>
      <c r="E30" s="169" t="s">
        <v>88</v>
      </c>
      <c r="F30" s="170" t="s">
        <v>137</v>
      </c>
      <c r="G30" s="169" t="s">
        <v>89</v>
      </c>
      <c r="H30" s="170" t="s">
        <v>135</v>
      </c>
    </row>
    <row r="31" spans="1:11" ht="15.75" thickBot="1" x14ac:dyDescent="0.3">
      <c r="A31" s="163" t="s">
        <v>37</v>
      </c>
      <c r="B31" s="163" t="s">
        <v>90</v>
      </c>
      <c r="C31" s="169" t="s">
        <v>91</v>
      </c>
      <c r="D31" s="169" t="s">
        <v>10</v>
      </c>
      <c r="E31" s="169" t="s">
        <v>92</v>
      </c>
      <c r="F31" s="169" t="s">
        <v>10</v>
      </c>
      <c r="G31" s="169" t="s">
        <v>93</v>
      </c>
      <c r="H31" s="169" t="s">
        <v>10</v>
      </c>
      <c r="I31" s="169" t="s">
        <v>94</v>
      </c>
      <c r="J31" s="169" t="s">
        <v>10</v>
      </c>
      <c r="K31" s="171" t="s">
        <v>95</v>
      </c>
    </row>
    <row r="32" spans="1:11" ht="15.75" thickBot="1" x14ac:dyDescent="0.3">
      <c r="A32" s="57">
        <v>1</v>
      </c>
      <c r="B32" s="58" t="s">
        <v>96</v>
      </c>
      <c r="C32" s="170">
        <v>6</v>
      </c>
      <c r="D32" s="170">
        <v>16.2</v>
      </c>
      <c r="E32" s="170">
        <v>12</v>
      </c>
      <c r="F32" s="170">
        <v>32.4</v>
      </c>
      <c r="G32" s="170">
        <v>15</v>
      </c>
      <c r="H32" s="170">
        <v>40.5</v>
      </c>
      <c r="I32" s="170">
        <v>4</v>
      </c>
      <c r="J32" s="170">
        <v>10.8</v>
      </c>
      <c r="K32" s="170">
        <v>37</v>
      </c>
    </row>
    <row r="33" spans="1:11" ht="15.75" thickBot="1" x14ac:dyDescent="0.3">
      <c r="A33" s="57">
        <v>2</v>
      </c>
      <c r="B33" s="58" t="s">
        <v>97</v>
      </c>
      <c r="C33" s="170"/>
      <c r="D33" s="170"/>
      <c r="E33" s="170">
        <v>33</v>
      </c>
      <c r="F33" s="170">
        <v>89.2</v>
      </c>
      <c r="G33" s="170">
        <v>4</v>
      </c>
      <c r="H33" s="170">
        <v>10.8</v>
      </c>
      <c r="I33" s="170"/>
      <c r="J33" s="170"/>
      <c r="K33" s="170">
        <v>37</v>
      </c>
    </row>
    <row r="34" spans="1:11" ht="15.75" thickBot="1" x14ac:dyDescent="0.3">
      <c r="A34" s="57">
        <v>3</v>
      </c>
      <c r="B34" s="58" t="s">
        <v>423</v>
      </c>
      <c r="C34" s="170">
        <v>2</v>
      </c>
      <c r="D34" s="170">
        <v>5.4</v>
      </c>
      <c r="E34" s="170">
        <v>15</v>
      </c>
      <c r="F34" s="170">
        <v>40.5</v>
      </c>
      <c r="G34" s="170">
        <v>20</v>
      </c>
      <c r="H34" s="170">
        <v>54.1</v>
      </c>
      <c r="I34" s="170"/>
      <c r="J34" s="170"/>
      <c r="K34" s="170">
        <v>37</v>
      </c>
    </row>
    <row r="35" spans="1:11" ht="15.75" thickBot="1" x14ac:dyDescent="0.3">
      <c r="A35" s="57">
        <v>4</v>
      </c>
      <c r="B35" s="58" t="s">
        <v>246</v>
      </c>
      <c r="C35" s="170">
        <v>5</v>
      </c>
      <c r="D35" s="170">
        <v>13.5</v>
      </c>
      <c r="E35" s="170">
        <v>23</v>
      </c>
      <c r="F35" s="170">
        <v>62.2</v>
      </c>
      <c r="G35" s="170">
        <v>4</v>
      </c>
      <c r="H35" s="170">
        <v>10.8</v>
      </c>
      <c r="I35" s="170">
        <v>5</v>
      </c>
      <c r="J35" s="170">
        <v>13.5</v>
      </c>
      <c r="K35" s="170">
        <v>37</v>
      </c>
    </row>
    <row r="36" spans="1:11" ht="15.75" thickBot="1" x14ac:dyDescent="0.3">
      <c r="A36" s="57">
        <v>5</v>
      </c>
      <c r="B36" s="58" t="s">
        <v>247</v>
      </c>
      <c r="C36" s="170"/>
      <c r="D36" s="170"/>
      <c r="E36" s="170">
        <v>19</v>
      </c>
      <c r="F36" s="170">
        <v>51.4</v>
      </c>
      <c r="G36" s="170">
        <v>18</v>
      </c>
      <c r="H36" s="170">
        <v>48.6</v>
      </c>
      <c r="I36" s="170"/>
      <c r="J36" s="170"/>
      <c r="K36" s="170">
        <v>37</v>
      </c>
    </row>
    <row r="37" spans="1:11" ht="15.75" thickBot="1" x14ac:dyDescent="0.3">
      <c r="A37" s="57">
        <v>6</v>
      </c>
      <c r="B37" s="58" t="s">
        <v>99</v>
      </c>
      <c r="C37" s="170">
        <v>4</v>
      </c>
      <c r="D37" s="170">
        <v>10.8</v>
      </c>
      <c r="E37" s="170">
        <v>24</v>
      </c>
      <c r="F37" s="170">
        <v>64.900000000000006</v>
      </c>
      <c r="G37" s="170">
        <v>8</v>
      </c>
      <c r="H37" s="170">
        <v>21.6</v>
      </c>
      <c r="I37" s="170">
        <v>1</v>
      </c>
      <c r="J37" s="170">
        <v>2.7</v>
      </c>
      <c r="K37" s="170">
        <v>37</v>
      </c>
    </row>
    <row r="38" spans="1:11" ht="15.75" thickBot="1" x14ac:dyDescent="0.3">
      <c r="A38" s="57">
        <v>7</v>
      </c>
      <c r="B38" s="58" t="s">
        <v>100</v>
      </c>
      <c r="C38" s="170">
        <v>1</v>
      </c>
      <c r="D38" s="170">
        <v>2.7</v>
      </c>
      <c r="E38" s="170">
        <v>15</v>
      </c>
      <c r="F38" s="170">
        <v>40.5</v>
      </c>
      <c r="G38" s="170">
        <v>12</v>
      </c>
      <c r="H38" s="170">
        <v>32.4</v>
      </c>
      <c r="I38" s="170">
        <v>9</v>
      </c>
      <c r="J38" s="170">
        <v>24.3</v>
      </c>
      <c r="K38" s="170">
        <v>37</v>
      </c>
    </row>
    <row r="39" spans="1:11" ht="15.75" thickBot="1" x14ac:dyDescent="0.3">
      <c r="A39" s="57">
        <v>8</v>
      </c>
      <c r="B39" s="58" t="s">
        <v>1</v>
      </c>
      <c r="C39" s="170">
        <v>6</v>
      </c>
      <c r="D39" s="170">
        <v>16.2</v>
      </c>
      <c r="E39" s="170">
        <v>24</v>
      </c>
      <c r="F39" s="170">
        <v>64.900000000000006</v>
      </c>
      <c r="G39" s="170">
        <v>6</v>
      </c>
      <c r="H39" s="170">
        <v>16.2</v>
      </c>
      <c r="I39" s="170">
        <v>1</v>
      </c>
      <c r="J39" s="170">
        <v>2.7</v>
      </c>
      <c r="K39" s="170">
        <v>37</v>
      </c>
    </row>
    <row r="40" spans="1:11" ht="15.75" thickBot="1" x14ac:dyDescent="0.3">
      <c r="A40" s="57">
        <v>9</v>
      </c>
      <c r="B40" s="58" t="s">
        <v>424</v>
      </c>
      <c r="C40" s="170">
        <v>3</v>
      </c>
      <c r="D40" s="170">
        <v>8.1</v>
      </c>
      <c r="E40" s="170">
        <v>12</v>
      </c>
      <c r="F40" s="170">
        <v>32.4</v>
      </c>
      <c r="G40" s="170">
        <v>15</v>
      </c>
      <c r="H40" s="170">
        <v>40.5</v>
      </c>
      <c r="I40" s="170">
        <v>7</v>
      </c>
      <c r="J40" s="170">
        <v>18.899999999999999</v>
      </c>
      <c r="K40" s="170">
        <v>37</v>
      </c>
    </row>
    <row r="41" spans="1:11" ht="15.75" thickBot="1" x14ac:dyDescent="0.3">
      <c r="A41" s="57">
        <v>10</v>
      </c>
      <c r="B41" s="58" t="s">
        <v>136</v>
      </c>
      <c r="C41" s="170">
        <v>6</v>
      </c>
      <c r="D41" s="170">
        <v>16.7</v>
      </c>
      <c r="E41" s="170">
        <v>27</v>
      </c>
      <c r="F41" s="170">
        <v>75</v>
      </c>
      <c r="G41" s="170">
        <v>3</v>
      </c>
      <c r="H41" s="170">
        <v>8.3000000000000007</v>
      </c>
      <c r="I41" s="170"/>
      <c r="J41" s="170"/>
      <c r="K41" s="170">
        <v>36</v>
      </c>
    </row>
    <row r="42" spans="1:11" ht="15.75" thickBot="1" x14ac:dyDescent="0.3">
      <c r="A42" s="57">
        <v>11</v>
      </c>
      <c r="B42" s="58" t="s">
        <v>103</v>
      </c>
      <c r="C42" s="170"/>
      <c r="D42" s="170"/>
      <c r="E42" s="170">
        <v>9</v>
      </c>
      <c r="F42" s="170">
        <v>23.7</v>
      </c>
      <c r="G42" s="170">
        <v>11</v>
      </c>
      <c r="H42" s="170">
        <v>28.9</v>
      </c>
      <c r="I42" s="170">
        <v>18</v>
      </c>
      <c r="J42" s="170">
        <v>47.4</v>
      </c>
      <c r="K42" s="170">
        <v>38</v>
      </c>
    </row>
    <row r="43" spans="1:11" ht="15.75" thickBot="1" x14ac:dyDescent="0.3">
      <c r="A43" s="256" t="s">
        <v>104</v>
      </c>
      <c r="B43" s="257"/>
      <c r="C43" s="170">
        <v>33</v>
      </c>
      <c r="D43" s="170">
        <v>8.1</v>
      </c>
      <c r="E43" s="170">
        <v>213</v>
      </c>
      <c r="F43" s="170">
        <v>52.3</v>
      </c>
      <c r="G43" s="170">
        <v>116</v>
      </c>
      <c r="H43" s="170">
        <v>28.5</v>
      </c>
      <c r="I43" s="170">
        <v>45</v>
      </c>
      <c r="J43" s="170">
        <v>11.1</v>
      </c>
      <c r="K43" s="170">
        <v>407</v>
      </c>
    </row>
    <row r="44" spans="1:11" x14ac:dyDescent="0.25">
      <c r="A44" s="164" t="s">
        <v>425</v>
      </c>
    </row>
    <row r="45" spans="1:11" x14ac:dyDescent="0.25">
      <c r="A45" s="258" t="e" vm="2">
        <v>#VALUE!</v>
      </c>
      <c r="B45" s="161" t="s">
        <v>79</v>
      </c>
      <c r="C45" s="255" t="e" vm="1">
        <v>#VALUE!</v>
      </c>
    </row>
    <row r="46" spans="1:11" x14ac:dyDescent="0.25">
      <c r="A46" s="258"/>
      <c r="B46" s="59"/>
      <c r="C46" s="255"/>
    </row>
    <row r="47" spans="1:11" x14ac:dyDescent="0.25">
      <c r="A47" s="258"/>
      <c r="B47" s="59"/>
      <c r="C47" s="255"/>
    </row>
    <row r="48" spans="1:11" x14ac:dyDescent="0.25">
      <c r="A48" s="258"/>
      <c r="B48" s="161" t="s">
        <v>80</v>
      </c>
      <c r="C48" s="255"/>
    </row>
    <row r="49" spans="1:11" x14ac:dyDescent="0.25">
      <c r="A49" s="258"/>
      <c r="B49" s="161" t="s">
        <v>81</v>
      </c>
      <c r="C49" s="255"/>
    </row>
    <row r="50" spans="1:11" x14ac:dyDescent="0.25">
      <c r="A50" s="258"/>
      <c r="B50" s="161" t="s">
        <v>82</v>
      </c>
      <c r="C50" s="255"/>
    </row>
    <row r="51" spans="1:11" x14ac:dyDescent="0.25">
      <c r="A51" s="258"/>
      <c r="B51" s="161" t="s">
        <v>83</v>
      </c>
      <c r="C51" s="255"/>
    </row>
    <row r="52" spans="1:11" ht="15.75" thickBot="1" x14ac:dyDescent="0.3">
      <c r="A52" s="258"/>
      <c r="B52" s="161">
        <v>2024</v>
      </c>
      <c r="C52" s="255"/>
    </row>
    <row r="53" spans="1:11" ht="15.75" thickBot="1" x14ac:dyDescent="0.3">
      <c r="A53" s="162" t="s">
        <v>84</v>
      </c>
      <c r="B53" s="57" t="s">
        <v>85</v>
      </c>
      <c r="C53" s="169" t="s">
        <v>86</v>
      </c>
      <c r="D53" s="170" t="s">
        <v>87</v>
      </c>
      <c r="E53" s="169" t="s">
        <v>88</v>
      </c>
      <c r="F53" s="170" t="s">
        <v>138</v>
      </c>
      <c r="G53" s="169" t="s">
        <v>89</v>
      </c>
      <c r="H53" s="170" t="s">
        <v>135</v>
      </c>
    </row>
    <row r="54" spans="1:11" ht="15.75" thickBot="1" x14ac:dyDescent="0.3">
      <c r="A54" s="163" t="s">
        <v>37</v>
      </c>
      <c r="B54" s="163" t="s">
        <v>90</v>
      </c>
      <c r="C54" s="169" t="s">
        <v>91</v>
      </c>
      <c r="D54" s="169" t="s">
        <v>10</v>
      </c>
      <c r="E54" s="169" t="s">
        <v>92</v>
      </c>
      <c r="F54" s="169" t="s">
        <v>10</v>
      </c>
      <c r="G54" s="169" t="s">
        <v>93</v>
      </c>
      <c r="H54" s="169" t="s">
        <v>10</v>
      </c>
      <c r="I54" s="169" t="s">
        <v>94</v>
      </c>
      <c r="J54" s="169" t="s">
        <v>10</v>
      </c>
      <c r="K54" s="171" t="s">
        <v>95</v>
      </c>
    </row>
    <row r="55" spans="1:11" ht="15.75" thickBot="1" x14ac:dyDescent="0.3">
      <c r="A55" s="57">
        <v>1</v>
      </c>
      <c r="B55" s="58" t="s">
        <v>96</v>
      </c>
      <c r="C55" s="170">
        <v>1</v>
      </c>
      <c r="D55" s="170">
        <v>2.7</v>
      </c>
      <c r="E55" s="170">
        <v>22</v>
      </c>
      <c r="F55" s="170">
        <v>59.5</v>
      </c>
      <c r="G55" s="170">
        <v>9</v>
      </c>
      <c r="H55" s="170">
        <v>24.3</v>
      </c>
      <c r="I55" s="170">
        <v>5</v>
      </c>
      <c r="J55" s="170">
        <v>13.5</v>
      </c>
      <c r="K55" s="170">
        <v>37</v>
      </c>
    </row>
    <row r="56" spans="1:11" ht="15.75" thickBot="1" x14ac:dyDescent="0.3">
      <c r="A56" s="57">
        <v>2</v>
      </c>
      <c r="B56" s="58" t="s">
        <v>97</v>
      </c>
      <c r="C56" s="170">
        <v>6</v>
      </c>
      <c r="D56" s="170">
        <v>16.2</v>
      </c>
      <c r="E56" s="170">
        <v>29</v>
      </c>
      <c r="F56" s="170">
        <v>78.400000000000006</v>
      </c>
      <c r="G56" s="170">
        <v>2</v>
      </c>
      <c r="H56" s="170">
        <v>5.4</v>
      </c>
      <c r="I56" s="170"/>
      <c r="J56" s="170"/>
      <c r="K56" s="170">
        <v>37</v>
      </c>
    </row>
    <row r="57" spans="1:11" ht="15.75" thickBot="1" x14ac:dyDescent="0.3">
      <c r="A57" s="57">
        <v>3</v>
      </c>
      <c r="B57" s="58" t="s">
        <v>423</v>
      </c>
      <c r="C57" s="170">
        <v>4</v>
      </c>
      <c r="D57" s="170">
        <v>10.8</v>
      </c>
      <c r="E57" s="170">
        <v>15</v>
      </c>
      <c r="F57" s="170">
        <v>40.5</v>
      </c>
      <c r="G57" s="170">
        <v>12</v>
      </c>
      <c r="H57" s="170">
        <v>32.4</v>
      </c>
      <c r="I57" s="170">
        <v>6</v>
      </c>
      <c r="J57" s="170">
        <v>16.2</v>
      </c>
      <c r="K57" s="170">
        <v>37</v>
      </c>
    </row>
    <row r="58" spans="1:11" ht="15.75" thickBot="1" x14ac:dyDescent="0.3">
      <c r="A58" s="57">
        <v>4</v>
      </c>
      <c r="B58" s="58" t="s">
        <v>246</v>
      </c>
      <c r="C58" s="170">
        <v>6</v>
      </c>
      <c r="D58" s="170">
        <v>16.2</v>
      </c>
      <c r="E58" s="170">
        <v>17</v>
      </c>
      <c r="F58" s="170">
        <v>45.9</v>
      </c>
      <c r="G58" s="170">
        <v>6</v>
      </c>
      <c r="H58" s="170">
        <v>16.2</v>
      </c>
      <c r="I58" s="170">
        <v>8</v>
      </c>
      <c r="J58" s="170">
        <v>21.6</v>
      </c>
      <c r="K58" s="170">
        <v>37</v>
      </c>
    </row>
    <row r="59" spans="1:11" ht="15.75" thickBot="1" x14ac:dyDescent="0.3">
      <c r="A59" s="57">
        <v>5</v>
      </c>
      <c r="B59" s="58" t="s">
        <v>247</v>
      </c>
      <c r="C59" s="170"/>
      <c r="D59" s="170"/>
      <c r="E59" s="170">
        <v>20</v>
      </c>
      <c r="F59" s="170">
        <v>54.1</v>
      </c>
      <c r="G59" s="170">
        <v>17</v>
      </c>
      <c r="H59" s="170">
        <v>45.9</v>
      </c>
      <c r="I59" s="170"/>
      <c r="J59" s="170"/>
      <c r="K59" s="170">
        <v>37</v>
      </c>
    </row>
    <row r="60" spans="1:11" ht="15.75" thickBot="1" x14ac:dyDescent="0.3">
      <c r="A60" s="57">
        <v>6</v>
      </c>
      <c r="B60" s="58" t="s">
        <v>99</v>
      </c>
      <c r="C60" s="170">
        <v>4</v>
      </c>
      <c r="D60" s="170">
        <v>10.8</v>
      </c>
      <c r="E60" s="170">
        <v>28</v>
      </c>
      <c r="F60" s="170">
        <v>75.7</v>
      </c>
      <c r="G60" s="170">
        <v>5</v>
      </c>
      <c r="H60" s="170">
        <v>13.5</v>
      </c>
      <c r="I60" s="170"/>
      <c r="J60" s="170"/>
      <c r="K60" s="170">
        <v>37</v>
      </c>
    </row>
    <row r="61" spans="1:11" ht="15.75" thickBot="1" x14ac:dyDescent="0.3">
      <c r="A61" s="57">
        <v>7</v>
      </c>
      <c r="B61" s="58" t="s">
        <v>100</v>
      </c>
      <c r="C61" s="170">
        <v>12</v>
      </c>
      <c r="D61" s="170">
        <v>32.4</v>
      </c>
      <c r="E61" s="170">
        <v>18</v>
      </c>
      <c r="F61" s="170">
        <v>48.6</v>
      </c>
      <c r="G61" s="170">
        <v>7</v>
      </c>
      <c r="H61" s="170">
        <v>18.899999999999999</v>
      </c>
      <c r="I61" s="170"/>
      <c r="J61" s="170"/>
      <c r="K61" s="170">
        <v>37</v>
      </c>
    </row>
    <row r="62" spans="1:11" ht="15.75" thickBot="1" x14ac:dyDescent="0.3">
      <c r="A62" s="57">
        <v>8</v>
      </c>
      <c r="B62" s="58" t="s">
        <v>1</v>
      </c>
      <c r="C62" s="170">
        <v>18</v>
      </c>
      <c r="D62" s="170">
        <v>48.6</v>
      </c>
      <c r="E62" s="170">
        <v>17</v>
      </c>
      <c r="F62" s="170">
        <v>45.9</v>
      </c>
      <c r="G62" s="170">
        <v>1</v>
      </c>
      <c r="H62" s="170">
        <v>2.7</v>
      </c>
      <c r="I62" s="170">
        <v>1</v>
      </c>
      <c r="J62" s="170">
        <v>2.7</v>
      </c>
      <c r="K62" s="170">
        <v>37</v>
      </c>
    </row>
    <row r="63" spans="1:11" ht="15.75" thickBot="1" x14ac:dyDescent="0.3">
      <c r="A63" s="57">
        <v>9</v>
      </c>
      <c r="B63" s="58" t="s">
        <v>424</v>
      </c>
      <c r="C63" s="170">
        <v>1</v>
      </c>
      <c r="D63" s="170">
        <v>2.7</v>
      </c>
      <c r="E63" s="170">
        <v>20</v>
      </c>
      <c r="F63" s="170">
        <v>54.1</v>
      </c>
      <c r="G63" s="170">
        <v>15</v>
      </c>
      <c r="H63" s="170">
        <v>40.5</v>
      </c>
      <c r="I63" s="170">
        <v>1</v>
      </c>
      <c r="J63" s="170">
        <v>2.7</v>
      </c>
      <c r="K63" s="170">
        <v>37</v>
      </c>
    </row>
    <row r="64" spans="1:11" ht="15.75" thickBot="1" x14ac:dyDescent="0.3">
      <c r="A64" s="57">
        <v>10</v>
      </c>
      <c r="B64" s="58" t="s">
        <v>136</v>
      </c>
      <c r="C64" s="170">
        <v>7</v>
      </c>
      <c r="D64" s="170">
        <v>18.899999999999999</v>
      </c>
      <c r="E64" s="170">
        <v>25</v>
      </c>
      <c r="F64" s="170">
        <v>67.599999999999994</v>
      </c>
      <c r="G64" s="170">
        <v>4</v>
      </c>
      <c r="H64" s="170">
        <v>10.8</v>
      </c>
      <c r="I64" s="170">
        <v>1</v>
      </c>
      <c r="J64" s="170">
        <v>2.7</v>
      </c>
      <c r="K64" s="170">
        <v>37</v>
      </c>
    </row>
    <row r="65" spans="1:11" ht="15.75" thickBot="1" x14ac:dyDescent="0.3">
      <c r="A65" s="57">
        <v>11</v>
      </c>
      <c r="B65" s="58" t="s">
        <v>103</v>
      </c>
      <c r="C65" s="170"/>
      <c r="D65" s="170"/>
      <c r="E65" s="170">
        <v>5</v>
      </c>
      <c r="F65" s="170">
        <v>13.5</v>
      </c>
      <c r="G65" s="170">
        <v>24</v>
      </c>
      <c r="H65" s="170">
        <v>64.900000000000006</v>
      </c>
      <c r="I65" s="170">
        <v>8</v>
      </c>
      <c r="J65" s="170">
        <v>21.6</v>
      </c>
      <c r="K65" s="170">
        <v>37</v>
      </c>
    </row>
    <row r="66" spans="1:11" ht="15.75" thickBot="1" x14ac:dyDescent="0.3">
      <c r="A66" s="256" t="s">
        <v>104</v>
      </c>
      <c r="B66" s="257"/>
      <c r="C66" s="170">
        <v>59</v>
      </c>
      <c r="D66" s="170">
        <v>14.5</v>
      </c>
      <c r="E66" s="170">
        <v>216</v>
      </c>
      <c r="F66" s="170">
        <v>53.1</v>
      </c>
      <c r="G66" s="170">
        <v>102</v>
      </c>
      <c r="H66" s="170">
        <v>25.1</v>
      </c>
      <c r="I66" s="170">
        <v>30</v>
      </c>
      <c r="J66" s="170">
        <v>7.4</v>
      </c>
      <c r="K66" s="170">
        <v>407</v>
      </c>
    </row>
    <row r="67" spans="1:11" x14ac:dyDescent="0.25">
      <c r="A67" s="164" t="s">
        <v>425</v>
      </c>
    </row>
    <row r="68" spans="1:11" x14ac:dyDescent="0.25">
      <c r="A68" s="258" t="e" vm="2">
        <v>#VALUE!</v>
      </c>
      <c r="B68" s="161" t="s">
        <v>79</v>
      </c>
      <c r="C68" s="255" t="e" vm="1">
        <v>#VALUE!</v>
      </c>
    </row>
    <row r="69" spans="1:11" x14ac:dyDescent="0.25">
      <c r="A69" s="258"/>
      <c r="B69" s="59"/>
      <c r="C69" s="255"/>
    </row>
    <row r="70" spans="1:11" x14ac:dyDescent="0.25">
      <c r="A70" s="258"/>
      <c r="B70" s="59"/>
      <c r="C70" s="255"/>
    </row>
    <row r="71" spans="1:11" x14ac:dyDescent="0.25">
      <c r="A71" s="258"/>
      <c r="B71" s="161" t="s">
        <v>80</v>
      </c>
      <c r="C71" s="255"/>
    </row>
    <row r="72" spans="1:11" x14ac:dyDescent="0.25">
      <c r="A72" s="258"/>
      <c r="B72" s="161" t="s">
        <v>81</v>
      </c>
      <c r="C72" s="255"/>
    </row>
    <row r="73" spans="1:11" x14ac:dyDescent="0.25">
      <c r="A73" s="258"/>
      <c r="B73" s="161" t="s">
        <v>82</v>
      </c>
      <c r="C73" s="255"/>
    </row>
    <row r="74" spans="1:11" x14ac:dyDescent="0.25">
      <c r="A74" s="258"/>
      <c r="B74" s="161" t="s">
        <v>83</v>
      </c>
      <c r="C74" s="255"/>
    </row>
    <row r="75" spans="1:11" ht="15.75" thickBot="1" x14ac:dyDescent="0.3">
      <c r="A75" s="258"/>
      <c r="B75" s="161">
        <v>2024</v>
      </c>
      <c r="C75" s="255"/>
    </row>
    <row r="76" spans="1:11" ht="15.75" thickBot="1" x14ac:dyDescent="0.3">
      <c r="A76" s="162" t="s">
        <v>84</v>
      </c>
      <c r="B76" s="57" t="s">
        <v>85</v>
      </c>
      <c r="C76" s="169" t="s">
        <v>86</v>
      </c>
      <c r="D76" s="170" t="s">
        <v>87</v>
      </c>
      <c r="E76" s="169" t="s">
        <v>88</v>
      </c>
      <c r="F76" s="170" t="s">
        <v>139</v>
      </c>
      <c r="G76" s="169" t="s">
        <v>89</v>
      </c>
      <c r="H76" s="170" t="s">
        <v>135</v>
      </c>
    </row>
    <row r="77" spans="1:11" ht="15.75" thickBot="1" x14ac:dyDescent="0.3">
      <c r="A77" s="163" t="s">
        <v>37</v>
      </c>
      <c r="B77" s="163" t="s">
        <v>90</v>
      </c>
      <c r="C77" s="169" t="s">
        <v>91</v>
      </c>
      <c r="D77" s="169" t="s">
        <v>10</v>
      </c>
      <c r="E77" s="169" t="s">
        <v>92</v>
      </c>
      <c r="F77" s="169" t="s">
        <v>10</v>
      </c>
      <c r="G77" s="169" t="s">
        <v>93</v>
      </c>
      <c r="H77" s="169" t="s">
        <v>10</v>
      </c>
      <c r="I77" s="169" t="s">
        <v>94</v>
      </c>
      <c r="J77" s="169" t="s">
        <v>10</v>
      </c>
      <c r="K77" s="171" t="s">
        <v>95</v>
      </c>
    </row>
    <row r="78" spans="1:11" ht="15.75" thickBot="1" x14ac:dyDescent="0.3">
      <c r="A78" s="57">
        <v>1</v>
      </c>
      <c r="B78" s="58" t="s">
        <v>96</v>
      </c>
      <c r="C78" s="170">
        <v>1</v>
      </c>
      <c r="D78" s="170">
        <v>2.7</v>
      </c>
      <c r="E78" s="170">
        <v>21</v>
      </c>
      <c r="F78" s="170">
        <v>56.8</v>
      </c>
      <c r="G78" s="170">
        <v>11</v>
      </c>
      <c r="H78" s="170">
        <v>29.7</v>
      </c>
      <c r="I78" s="170">
        <v>4</v>
      </c>
      <c r="J78" s="170">
        <v>10.8</v>
      </c>
      <c r="K78" s="170">
        <v>37</v>
      </c>
    </row>
    <row r="79" spans="1:11" ht="15.75" thickBot="1" x14ac:dyDescent="0.3">
      <c r="A79" s="57">
        <v>2</v>
      </c>
      <c r="B79" s="58" t="s">
        <v>97</v>
      </c>
      <c r="C79" s="170">
        <v>9</v>
      </c>
      <c r="D79" s="170">
        <v>24.3</v>
      </c>
      <c r="E79" s="170">
        <v>25</v>
      </c>
      <c r="F79" s="170">
        <v>67.599999999999994</v>
      </c>
      <c r="G79" s="170">
        <v>3</v>
      </c>
      <c r="H79" s="170">
        <v>8.1</v>
      </c>
      <c r="I79" s="170"/>
      <c r="J79" s="170"/>
      <c r="K79" s="170">
        <v>37</v>
      </c>
    </row>
    <row r="80" spans="1:11" ht="15.75" thickBot="1" x14ac:dyDescent="0.3">
      <c r="A80" s="57">
        <v>3</v>
      </c>
      <c r="B80" s="58" t="s">
        <v>423</v>
      </c>
      <c r="C80" s="170">
        <v>4</v>
      </c>
      <c r="D80" s="170">
        <v>11.4</v>
      </c>
      <c r="E80" s="170">
        <v>13</v>
      </c>
      <c r="F80" s="170">
        <v>37.1</v>
      </c>
      <c r="G80" s="170">
        <v>6</v>
      </c>
      <c r="H80" s="170">
        <v>17.100000000000001</v>
      </c>
      <c r="I80" s="170">
        <v>12</v>
      </c>
      <c r="J80" s="170">
        <v>34.299999999999997</v>
      </c>
      <c r="K80" s="170">
        <v>35</v>
      </c>
    </row>
    <row r="81" spans="1:11" ht="15.75" thickBot="1" x14ac:dyDescent="0.3">
      <c r="A81" s="57">
        <v>4</v>
      </c>
      <c r="B81" s="58" t="s">
        <v>246</v>
      </c>
      <c r="C81" s="170">
        <v>7</v>
      </c>
      <c r="D81" s="170">
        <v>18.899999999999999</v>
      </c>
      <c r="E81" s="170">
        <v>12</v>
      </c>
      <c r="F81" s="170">
        <v>32.4</v>
      </c>
      <c r="G81" s="170">
        <v>14</v>
      </c>
      <c r="H81" s="170">
        <v>37.799999999999997</v>
      </c>
      <c r="I81" s="170">
        <v>4</v>
      </c>
      <c r="J81" s="170">
        <v>10.8</v>
      </c>
      <c r="K81" s="170">
        <v>37</v>
      </c>
    </row>
    <row r="82" spans="1:11" ht="15.75" thickBot="1" x14ac:dyDescent="0.3">
      <c r="A82" s="57">
        <v>5</v>
      </c>
      <c r="B82" s="58" t="s">
        <v>247</v>
      </c>
      <c r="C82" s="170"/>
      <c r="D82" s="170"/>
      <c r="E82" s="170">
        <v>14</v>
      </c>
      <c r="F82" s="170">
        <v>37.799999999999997</v>
      </c>
      <c r="G82" s="170">
        <v>22</v>
      </c>
      <c r="H82" s="170">
        <v>59.5</v>
      </c>
      <c r="I82" s="170">
        <v>1</v>
      </c>
      <c r="J82" s="170">
        <v>2.7</v>
      </c>
      <c r="K82" s="170">
        <v>37</v>
      </c>
    </row>
    <row r="83" spans="1:11" ht="15.75" thickBot="1" x14ac:dyDescent="0.3">
      <c r="A83" s="57">
        <v>6</v>
      </c>
      <c r="B83" s="58" t="s">
        <v>99</v>
      </c>
      <c r="C83" s="170">
        <v>4</v>
      </c>
      <c r="D83" s="170">
        <v>10.8</v>
      </c>
      <c r="E83" s="170">
        <v>27</v>
      </c>
      <c r="F83" s="170">
        <v>73</v>
      </c>
      <c r="G83" s="170">
        <v>5</v>
      </c>
      <c r="H83" s="170">
        <v>13.5</v>
      </c>
      <c r="I83" s="170">
        <v>1</v>
      </c>
      <c r="J83" s="170">
        <v>2.7</v>
      </c>
      <c r="K83" s="170">
        <v>37</v>
      </c>
    </row>
    <row r="84" spans="1:11" ht="15.75" thickBot="1" x14ac:dyDescent="0.3">
      <c r="A84" s="57">
        <v>7</v>
      </c>
      <c r="B84" s="58" t="s">
        <v>100</v>
      </c>
      <c r="C84" s="170">
        <v>15</v>
      </c>
      <c r="D84" s="170">
        <v>40.5</v>
      </c>
      <c r="E84" s="170">
        <v>20</v>
      </c>
      <c r="F84" s="170">
        <v>54.1</v>
      </c>
      <c r="G84" s="170">
        <v>2</v>
      </c>
      <c r="H84" s="170">
        <v>5.4</v>
      </c>
      <c r="I84" s="170"/>
      <c r="J84" s="170"/>
      <c r="K84" s="170">
        <v>37</v>
      </c>
    </row>
    <row r="85" spans="1:11" ht="15.75" thickBot="1" x14ac:dyDescent="0.3">
      <c r="A85" s="57">
        <v>8</v>
      </c>
      <c r="B85" s="58" t="s">
        <v>1</v>
      </c>
      <c r="C85" s="170">
        <v>15</v>
      </c>
      <c r="D85" s="170">
        <v>40.5</v>
      </c>
      <c r="E85" s="170">
        <v>20</v>
      </c>
      <c r="F85" s="170">
        <v>54.1</v>
      </c>
      <c r="G85" s="170">
        <v>2</v>
      </c>
      <c r="H85" s="170">
        <v>5.4</v>
      </c>
      <c r="I85" s="170"/>
      <c r="J85" s="170"/>
      <c r="K85" s="170">
        <v>37</v>
      </c>
    </row>
    <row r="86" spans="1:11" ht="15.75" thickBot="1" x14ac:dyDescent="0.3">
      <c r="A86" s="57">
        <v>9</v>
      </c>
      <c r="B86" s="58" t="s">
        <v>424</v>
      </c>
      <c r="C86" s="170">
        <v>4</v>
      </c>
      <c r="D86" s="170">
        <v>10.8</v>
      </c>
      <c r="E86" s="170">
        <v>20</v>
      </c>
      <c r="F86" s="170">
        <v>54.1</v>
      </c>
      <c r="G86" s="170">
        <v>10</v>
      </c>
      <c r="H86" s="170">
        <v>27</v>
      </c>
      <c r="I86" s="170">
        <v>3</v>
      </c>
      <c r="J86" s="170">
        <v>8.1</v>
      </c>
      <c r="K86" s="170">
        <v>37</v>
      </c>
    </row>
    <row r="87" spans="1:11" ht="15.75" thickBot="1" x14ac:dyDescent="0.3">
      <c r="A87" s="57">
        <v>10</v>
      </c>
      <c r="B87" s="58" t="s">
        <v>136</v>
      </c>
      <c r="C87" s="170">
        <v>2</v>
      </c>
      <c r="D87" s="170">
        <v>5.4</v>
      </c>
      <c r="E87" s="170">
        <v>26</v>
      </c>
      <c r="F87" s="170">
        <v>70.3</v>
      </c>
      <c r="G87" s="170">
        <v>9</v>
      </c>
      <c r="H87" s="170">
        <v>24.3</v>
      </c>
      <c r="I87" s="170"/>
      <c r="J87" s="170"/>
      <c r="K87" s="170">
        <v>37</v>
      </c>
    </row>
    <row r="88" spans="1:11" ht="15.75" thickBot="1" x14ac:dyDescent="0.3">
      <c r="A88" s="57">
        <v>11</v>
      </c>
      <c r="B88" s="58" t="s">
        <v>103</v>
      </c>
      <c r="C88" s="170"/>
      <c r="D88" s="170"/>
      <c r="E88" s="170"/>
      <c r="F88" s="170"/>
      <c r="G88" s="170">
        <v>22</v>
      </c>
      <c r="H88" s="170">
        <v>59.5</v>
      </c>
      <c r="I88" s="170">
        <v>15</v>
      </c>
      <c r="J88" s="170">
        <v>40.5</v>
      </c>
      <c r="K88" s="170">
        <v>37</v>
      </c>
    </row>
    <row r="89" spans="1:11" ht="15.75" thickBot="1" x14ac:dyDescent="0.3">
      <c r="A89" s="256" t="s">
        <v>104</v>
      </c>
      <c r="B89" s="257"/>
      <c r="C89" s="170">
        <v>61</v>
      </c>
      <c r="D89" s="170">
        <v>15.1</v>
      </c>
      <c r="E89" s="170">
        <v>198</v>
      </c>
      <c r="F89" s="170">
        <v>48.9</v>
      </c>
      <c r="G89" s="170">
        <v>106</v>
      </c>
      <c r="H89" s="170">
        <v>26.2</v>
      </c>
      <c r="I89" s="170">
        <v>40</v>
      </c>
      <c r="J89" s="170">
        <v>9.9</v>
      </c>
      <c r="K89" s="170">
        <v>405</v>
      </c>
    </row>
    <row r="90" spans="1:11" x14ac:dyDescent="0.25">
      <c r="A90" s="164" t="s">
        <v>425</v>
      </c>
    </row>
    <row r="91" spans="1:11" x14ac:dyDescent="0.25">
      <c r="A91" s="258" t="e" vm="2">
        <v>#VALUE!</v>
      </c>
      <c r="B91" s="161" t="s">
        <v>79</v>
      </c>
      <c r="C91" s="255" t="e" vm="1">
        <v>#VALUE!</v>
      </c>
    </row>
    <row r="92" spans="1:11" x14ac:dyDescent="0.25">
      <c r="A92" s="258"/>
      <c r="B92" s="59"/>
      <c r="C92" s="255"/>
    </row>
    <row r="93" spans="1:11" x14ac:dyDescent="0.25">
      <c r="A93" s="258"/>
      <c r="B93" s="59"/>
      <c r="C93" s="255"/>
    </row>
    <row r="94" spans="1:11" x14ac:dyDescent="0.25">
      <c r="A94" s="258"/>
      <c r="B94" s="161" t="s">
        <v>80</v>
      </c>
      <c r="C94" s="255"/>
    </row>
    <row r="95" spans="1:11" x14ac:dyDescent="0.25">
      <c r="A95" s="258"/>
      <c r="B95" s="161" t="s">
        <v>81</v>
      </c>
      <c r="C95" s="255"/>
    </row>
    <row r="96" spans="1:11" x14ac:dyDescent="0.25">
      <c r="A96" s="258"/>
      <c r="B96" s="161" t="s">
        <v>82</v>
      </c>
      <c r="C96" s="255"/>
    </row>
    <row r="97" spans="1:11" x14ac:dyDescent="0.25">
      <c r="A97" s="258"/>
      <c r="B97" s="161" t="s">
        <v>83</v>
      </c>
      <c r="C97" s="255"/>
    </row>
    <row r="98" spans="1:11" ht="15.75" thickBot="1" x14ac:dyDescent="0.3">
      <c r="A98" s="258"/>
      <c r="B98" s="161">
        <v>2024</v>
      </c>
      <c r="C98" s="255"/>
    </row>
    <row r="99" spans="1:11" ht="15.75" thickBot="1" x14ac:dyDescent="0.3">
      <c r="A99" s="162" t="s">
        <v>84</v>
      </c>
      <c r="B99" s="57" t="s">
        <v>85</v>
      </c>
      <c r="C99" s="169" t="s">
        <v>86</v>
      </c>
      <c r="D99" s="170" t="s">
        <v>87</v>
      </c>
      <c r="E99" s="169" t="s">
        <v>88</v>
      </c>
      <c r="F99" s="170" t="s">
        <v>140</v>
      </c>
      <c r="G99" s="169" t="s">
        <v>89</v>
      </c>
      <c r="H99" s="170" t="s">
        <v>135</v>
      </c>
    </row>
    <row r="100" spans="1:11" ht="15.75" thickBot="1" x14ac:dyDescent="0.3">
      <c r="A100" s="163" t="s">
        <v>37</v>
      </c>
      <c r="B100" s="163" t="s">
        <v>90</v>
      </c>
      <c r="C100" s="169" t="s">
        <v>91</v>
      </c>
      <c r="D100" s="169" t="s">
        <v>10</v>
      </c>
      <c r="E100" s="169" t="s">
        <v>92</v>
      </c>
      <c r="F100" s="169" t="s">
        <v>10</v>
      </c>
      <c r="G100" s="169" t="s">
        <v>93</v>
      </c>
      <c r="H100" s="169" t="s">
        <v>10</v>
      </c>
      <c r="I100" s="169" t="s">
        <v>94</v>
      </c>
      <c r="J100" s="169" t="s">
        <v>10</v>
      </c>
      <c r="K100" s="171" t="s">
        <v>95</v>
      </c>
    </row>
    <row r="101" spans="1:11" ht="15.75" thickBot="1" x14ac:dyDescent="0.3">
      <c r="A101" s="57">
        <v>1</v>
      </c>
      <c r="B101" s="58" t="s">
        <v>96</v>
      </c>
      <c r="C101" s="170"/>
      <c r="D101" s="170"/>
      <c r="E101" s="170">
        <v>35</v>
      </c>
      <c r="F101" s="170">
        <v>97.2</v>
      </c>
      <c r="G101" s="170">
        <v>1</v>
      </c>
      <c r="H101" s="170">
        <v>2.8</v>
      </c>
      <c r="I101" s="170"/>
      <c r="J101" s="170"/>
      <c r="K101" s="170">
        <v>36</v>
      </c>
    </row>
    <row r="102" spans="1:11" ht="15.75" thickBot="1" x14ac:dyDescent="0.3">
      <c r="A102" s="57">
        <v>2</v>
      </c>
      <c r="B102" s="58" t="s">
        <v>97</v>
      </c>
      <c r="C102" s="170">
        <v>7</v>
      </c>
      <c r="D102" s="170">
        <v>19.399999999999999</v>
      </c>
      <c r="E102" s="170">
        <v>26</v>
      </c>
      <c r="F102" s="170">
        <v>72.2</v>
      </c>
      <c r="G102" s="170">
        <v>3</v>
      </c>
      <c r="H102" s="170">
        <v>8.3000000000000007</v>
      </c>
      <c r="I102" s="170"/>
      <c r="J102" s="170"/>
      <c r="K102" s="170">
        <v>36</v>
      </c>
    </row>
    <row r="103" spans="1:11" ht="15.75" thickBot="1" x14ac:dyDescent="0.3">
      <c r="A103" s="57">
        <v>3</v>
      </c>
      <c r="B103" s="58" t="s">
        <v>423</v>
      </c>
      <c r="C103" s="170">
        <v>2</v>
      </c>
      <c r="D103" s="170">
        <v>5.6</v>
      </c>
      <c r="E103" s="170">
        <v>18</v>
      </c>
      <c r="F103" s="170">
        <v>50</v>
      </c>
      <c r="G103" s="170">
        <v>15</v>
      </c>
      <c r="H103" s="170">
        <v>41.7</v>
      </c>
      <c r="I103" s="170">
        <v>1</v>
      </c>
      <c r="J103" s="170">
        <v>2.8</v>
      </c>
      <c r="K103" s="170">
        <v>36</v>
      </c>
    </row>
    <row r="104" spans="1:11" ht="15.75" thickBot="1" x14ac:dyDescent="0.3">
      <c r="A104" s="57">
        <v>4</v>
      </c>
      <c r="B104" s="58" t="s">
        <v>246</v>
      </c>
      <c r="C104" s="170">
        <v>3</v>
      </c>
      <c r="D104" s="170">
        <v>8.3000000000000007</v>
      </c>
      <c r="E104" s="170">
        <v>11</v>
      </c>
      <c r="F104" s="170">
        <v>30.6</v>
      </c>
      <c r="G104" s="170">
        <v>17</v>
      </c>
      <c r="H104" s="170">
        <v>47.2</v>
      </c>
      <c r="I104" s="170">
        <v>5</v>
      </c>
      <c r="J104" s="170">
        <v>13.9</v>
      </c>
      <c r="K104" s="170">
        <v>36</v>
      </c>
    </row>
    <row r="105" spans="1:11" ht="15.75" thickBot="1" x14ac:dyDescent="0.3">
      <c r="A105" s="57">
        <v>5</v>
      </c>
      <c r="B105" s="58" t="s">
        <v>247</v>
      </c>
      <c r="C105" s="170"/>
      <c r="D105" s="170"/>
      <c r="E105" s="170">
        <v>10</v>
      </c>
      <c r="F105" s="170">
        <v>27.8</v>
      </c>
      <c r="G105" s="170">
        <v>24</v>
      </c>
      <c r="H105" s="170">
        <v>66.7</v>
      </c>
      <c r="I105" s="170">
        <v>2</v>
      </c>
      <c r="J105" s="170">
        <v>5.6</v>
      </c>
      <c r="K105" s="170">
        <v>36</v>
      </c>
    </row>
    <row r="106" spans="1:11" ht="15.75" thickBot="1" x14ac:dyDescent="0.3">
      <c r="A106" s="57">
        <v>6</v>
      </c>
      <c r="B106" s="58" t="s">
        <v>99</v>
      </c>
      <c r="C106" s="170">
        <v>7</v>
      </c>
      <c r="D106" s="170">
        <v>19.399999999999999</v>
      </c>
      <c r="E106" s="170">
        <v>22</v>
      </c>
      <c r="F106" s="170">
        <v>61.1</v>
      </c>
      <c r="G106" s="170">
        <v>7</v>
      </c>
      <c r="H106" s="170">
        <v>19.399999999999999</v>
      </c>
      <c r="I106" s="170"/>
      <c r="J106" s="170"/>
      <c r="K106" s="170">
        <v>36</v>
      </c>
    </row>
    <row r="107" spans="1:11" ht="15.75" thickBot="1" x14ac:dyDescent="0.3">
      <c r="A107" s="57">
        <v>7</v>
      </c>
      <c r="B107" s="58" t="s">
        <v>100</v>
      </c>
      <c r="C107" s="170">
        <v>5</v>
      </c>
      <c r="D107" s="170">
        <v>13.9</v>
      </c>
      <c r="E107" s="170">
        <v>22</v>
      </c>
      <c r="F107" s="170">
        <v>61.1</v>
      </c>
      <c r="G107" s="170">
        <v>9</v>
      </c>
      <c r="H107" s="170">
        <v>25</v>
      </c>
      <c r="I107" s="170"/>
      <c r="J107" s="170"/>
      <c r="K107" s="170">
        <v>36</v>
      </c>
    </row>
    <row r="108" spans="1:11" ht="15.75" thickBot="1" x14ac:dyDescent="0.3">
      <c r="A108" s="57">
        <v>8</v>
      </c>
      <c r="B108" s="58" t="s">
        <v>1</v>
      </c>
      <c r="C108" s="170">
        <v>8</v>
      </c>
      <c r="D108" s="170">
        <v>22.2</v>
      </c>
      <c r="E108" s="170">
        <v>19</v>
      </c>
      <c r="F108" s="170">
        <v>52.8</v>
      </c>
      <c r="G108" s="170">
        <v>9</v>
      </c>
      <c r="H108" s="170">
        <v>25</v>
      </c>
      <c r="I108" s="170"/>
      <c r="J108" s="170"/>
      <c r="K108" s="170">
        <v>36</v>
      </c>
    </row>
    <row r="109" spans="1:11" ht="15.75" thickBot="1" x14ac:dyDescent="0.3">
      <c r="A109" s="57">
        <v>9</v>
      </c>
      <c r="B109" s="58" t="s">
        <v>424</v>
      </c>
      <c r="C109" s="170">
        <v>1</v>
      </c>
      <c r="D109" s="170">
        <v>2.8</v>
      </c>
      <c r="E109" s="170">
        <v>22</v>
      </c>
      <c r="F109" s="170">
        <v>61.1</v>
      </c>
      <c r="G109" s="170">
        <v>8</v>
      </c>
      <c r="H109" s="170">
        <v>22.2</v>
      </c>
      <c r="I109" s="170">
        <v>5</v>
      </c>
      <c r="J109" s="170">
        <v>13.9</v>
      </c>
      <c r="K109" s="170">
        <v>36</v>
      </c>
    </row>
    <row r="110" spans="1:11" ht="15.75" thickBot="1" x14ac:dyDescent="0.3">
      <c r="A110" s="57">
        <v>10</v>
      </c>
      <c r="B110" s="58" t="s">
        <v>136</v>
      </c>
      <c r="C110" s="170">
        <v>3</v>
      </c>
      <c r="D110" s="170">
        <v>8.3000000000000007</v>
      </c>
      <c r="E110" s="170">
        <v>24</v>
      </c>
      <c r="F110" s="170">
        <v>66.7</v>
      </c>
      <c r="G110" s="170">
        <v>8</v>
      </c>
      <c r="H110" s="170">
        <v>22.2</v>
      </c>
      <c r="I110" s="170">
        <v>1</v>
      </c>
      <c r="J110" s="170">
        <v>2.8</v>
      </c>
      <c r="K110" s="170">
        <v>36</v>
      </c>
    </row>
    <row r="111" spans="1:11" ht="15.75" thickBot="1" x14ac:dyDescent="0.3">
      <c r="A111" s="57">
        <v>11</v>
      </c>
      <c r="B111" s="58" t="s">
        <v>103</v>
      </c>
      <c r="C111" s="170"/>
      <c r="D111" s="170"/>
      <c r="E111" s="170">
        <v>3</v>
      </c>
      <c r="F111" s="170">
        <v>8.3000000000000007</v>
      </c>
      <c r="G111" s="170">
        <v>18</v>
      </c>
      <c r="H111" s="170">
        <v>50</v>
      </c>
      <c r="I111" s="170">
        <v>15</v>
      </c>
      <c r="J111" s="170">
        <v>41.7</v>
      </c>
      <c r="K111" s="170">
        <v>36</v>
      </c>
    </row>
    <row r="112" spans="1:11" ht="15.75" thickBot="1" x14ac:dyDescent="0.3">
      <c r="A112" s="256" t="s">
        <v>104</v>
      </c>
      <c r="B112" s="257"/>
      <c r="C112" s="170">
        <v>36</v>
      </c>
      <c r="D112" s="170">
        <v>9.1</v>
      </c>
      <c r="E112" s="170">
        <v>212</v>
      </c>
      <c r="F112" s="170">
        <v>53.5</v>
      </c>
      <c r="G112" s="170">
        <v>119</v>
      </c>
      <c r="H112" s="170">
        <v>30.1</v>
      </c>
      <c r="I112" s="170">
        <v>29</v>
      </c>
      <c r="J112" s="170">
        <v>7.3</v>
      </c>
      <c r="K112" s="170">
        <v>396</v>
      </c>
    </row>
    <row r="113" spans="1:11" x14ac:dyDescent="0.25">
      <c r="A113" s="164" t="s">
        <v>425</v>
      </c>
    </row>
    <row r="114" spans="1:11" x14ac:dyDescent="0.25">
      <c r="A114" s="258" t="e" vm="2">
        <v>#VALUE!</v>
      </c>
      <c r="B114" s="161" t="s">
        <v>79</v>
      </c>
      <c r="C114" s="255" t="e" vm="1">
        <v>#VALUE!</v>
      </c>
    </row>
    <row r="115" spans="1:11" x14ac:dyDescent="0.25">
      <c r="A115" s="258"/>
      <c r="B115" s="59"/>
      <c r="C115" s="255"/>
    </row>
    <row r="116" spans="1:11" x14ac:dyDescent="0.25">
      <c r="A116" s="258"/>
      <c r="B116" s="59"/>
      <c r="C116" s="255"/>
    </row>
    <row r="117" spans="1:11" x14ac:dyDescent="0.25">
      <c r="A117" s="258"/>
      <c r="B117" s="161" t="s">
        <v>80</v>
      </c>
      <c r="C117" s="255"/>
    </row>
    <row r="118" spans="1:11" x14ac:dyDescent="0.25">
      <c r="A118" s="258"/>
      <c r="B118" s="161" t="s">
        <v>81</v>
      </c>
      <c r="C118" s="255"/>
    </row>
    <row r="119" spans="1:11" x14ac:dyDescent="0.25">
      <c r="A119" s="258"/>
      <c r="B119" s="161" t="s">
        <v>82</v>
      </c>
      <c r="C119" s="255"/>
    </row>
    <row r="120" spans="1:11" x14ac:dyDescent="0.25">
      <c r="A120" s="258"/>
      <c r="B120" s="161" t="s">
        <v>83</v>
      </c>
      <c r="C120" s="255"/>
    </row>
    <row r="121" spans="1:11" ht="15.75" thickBot="1" x14ac:dyDescent="0.3">
      <c r="A121" s="258"/>
      <c r="B121" s="161">
        <v>2024</v>
      </c>
      <c r="C121" s="255"/>
    </row>
    <row r="122" spans="1:11" ht="15.75" thickBot="1" x14ac:dyDescent="0.3">
      <c r="A122" s="162" t="s">
        <v>84</v>
      </c>
      <c r="B122" s="57" t="s">
        <v>85</v>
      </c>
      <c r="C122" s="169" t="s">
        <v>86</v>
      </c>
      <c r="D122" s="170" t="s">
        <v>87</v>
      </c>
      <c r="E122" s="169" t="s">
        <v>88</v>
      </c>
      <c r="F122" s="170" t="s">
        <v>141</v>
      </c>
      <c r="G122" s="169" t="s">
        <v>89</v>
      </c>
      <c r="H122" s="170" t="s">
        <v>135</v>
      </c>
    </row>
    <row r="123" spans="1:11" ht="15.75" thickBot="1" x14ac:dyDescent="0.3">
      <c r="A123" s="163" t="s">
        <v>37</v>
      </c>
      <c r="B123" s="163" t="s">
        <v>90</v>
      </c>
      <c r="C123" s="169" t="s">
        <v>91</v>
      </c>
      <c r="D123" s="169" t="s">
        <v>10</v>
      </c>
      <c r="E123" s="169" t="s">
        <v>92</v>
      </c>
      <c r="F123" s="169" t="s">
        <v>10</v>
      </c>
      <c r="G123" s="169" t="s">
        <v>93</v>
      </c>
      <c r="H123" s="169" t="s">
        <v>10</v>
      </c>
      <c r="I123" s="169" t="s">
        <v>94</v>
      </c>
      <c r="J123" s="169" t="s">
        <v>10</v>
      </c>
      <c r="K123" s="171" t="s">
        <v>95</v>
      </c>
    </row>
    <row r="124" spans="1:11" ht="15.75" thickBot="1" x14ac:dyDescent="0.3">
      <c r="A124" s="57">
        <v>1</v>
      </c>
      <c r="B124" s="58" t="s">
        <v>96</v>
      </c>
      <c r="C124" s="170">
        <v>8</v>
      </c>
      <c r="D124" s="170">
        <v>22.2</v>
      </c>
      <c r="E124" s="170">
        <v>27</v>
      </c>
      <c r="F124" s="170">
        <v>75</v>
      </c>
      <c r="G124" s="170">
        <v>1</v>
      </c>
      <c r="H124" s="170">
        <v>2.8</v>
      </c>
      <c r="I124" s="170"/>
      <c r="J124" s="170"/>
      <c r="K124" s="170">
        <v>36</v>
      </c>
    </row>
    <row r="125" spans="1:11" ht="15.75" thickBot="1" x14ac:dyDescent="0.3">
      <c r="A125" s="57">
        <v>2</v>
      </c>
      <c r="B125" s="58" t="s">
        <v>97</v>
      </c>
      <c r="C125" s="170"/>
      <c r="D125" s="170"/>
      <c r="E125" s="170">
        <v>31</v>
      </c>
      <c r="F125" s="170">
        <v>86.1</v>
      </c>
      <c r="G125" s="170">
        <v>4</v>
      </c>
      <c r="H125" s="170">
        <v>11.1</v>
      </c>
      <c r="I125" s="170">
        <v>1</v>
      </c>
      <c r="J125" s="170">
        <v>2.8</v>
      </c>
      <c r="K125" s="170">
        <v>36</v>
      </c>
    </row>
    <row r="126" spans="1:11" ht="15.75" thickBot="1" x14ac:dyDescent="0.3">
      <c r="A126" s="57">
        <v>3</v>
      </c>
      <c r="B126" s="58" t="s">
        <v>423</v>
      </c>
      <c r="C126" s="170">
        <v>4</v>
      </c>
      <c r="D126" s="170">
        <v>11.1</v>
      </c>
      <c r="E126" s="170">
        <v>12</v>
      </c>
      <c r="F126" s="170">
        <v>33.299999999999997</v>
      </c>
      <c r="G126" s="170">
        <v>20</v>
      </c>
      <c r="H126" s="170">
        <v>55.6</v>
      </c>
      <c r="I126" s="170"/>
      <c r="J126" s="170"/>
      <c r="K126" s="170">
        <v>36</v>
      </c>
    </row>
    <row r="127" spans="1:11" ht="15.75" thickBot="1" x14ac:dyDescent="0.3">
      <c r="A127" s="57">
        <v>4</v>
      </c>
      <c r="B127" s="58" t="s">
        <v>246</v>
      </c>
      <c r="C127" s="170">
        <v>2</v>
      </c>
      <c r="D127" s="170">
        <v>5.6</v>
      </c>
      <c r="E127" s="170">
        <v>21</v>
      </c>
      <c r="F127" s="170">
        <v>58.3</v>
      </c>
      <c r="G127" s="170">
        <v>7</v>
      </c>
      <c r="H127" s="170">
        <v>19.399999999999999</v>
      </c>
      <c r="I127" s="170">
        <v>6</v>
      </c>
      <c r="J127" s="170">
        <v>16.7</v>
      </c>
      <c r="K127" s="170">
        <v>36</v>
      </c>
    </row>
    <row r="128" spans="1:11" ht="15.75" thickBot="1" x14ac:dyDescent="0.3">
      <c r="A128" s="57">
        <v>5</v>
      </c>
      <c r="B128" s="58" t="s">
        <v>247</v>
      </c>
      <c r="C128" s="170">
        <v>1</v>
      </c>
      <c r="D128" s="170">
        <v>2.8</v>
      </c>
      <c r="E128" s="170">
        <v>31</v>
      </c>
      <c r="F128" s="170">
        <v>86.1</v>
      </c>
      <c r="G128" s="170">
        <v>4</v>
      </c>
      <c r="H128" s="170">
        <v>11.1</v>
      </c>
      <c r="I128" s="170"/>
      <c r="J128" s="170"/>
      <c r="K128" s="170">
        <v>36</v>
      </c>
    </row>
    <row r="129" spans="1:11" ht="15.75" thickBot="1" x14ac:dyDescent="0.3">
      <c r="A129" s="57">
        <v>6</v>
      </c>
      <c r="B129" s="58" t="s">
        <v>99</v>
      </c>
      <c r="C129" s="170">
        <v>3</v>
      </c>
      <c r="D129" s="170">
        <v>8.3000000000000007</v>
      </c>
      <c r="E129" s="170">
        <v>19</v>
      </c>
      <c r="F129" s="170">
        <v>52.8</v>
      </c>
      <c r="G129" s="170">
        <v>12</v>
      </c>
      <c r="H129" s="170">
        <v>33.299999999999997</v>
      </c>
      <c r="I129" s="170">
        <v>2</v>
      </c>
      <c r="J129" s="170">
        <v>5.6</v>
      </c>
      <c r="K129" s="170">
        <v>36</v>
      </c>
    </row>
    <row r="130" spans="1:11" ht="15.75" thickBot="1" x14ac:dyDescent="0.3">
      <c r="A130" s="57">
        <v>7</v>
      </c>
      <c r="B130" s="58" t="s">
        <v>100</v>
      </c>
      <c r="C130" s="170"/>
      <c r="D130" s="170"/>
      <c r="E130" s="170"/>
      <c r="F130" s="170"/>
      <c r="G130" s="170"/>
      <c r="H130" s="170"/>
      <c r="I130" s="170"/>
      <c r="J130" s="170"/>
      <c r="K130" s="170"/>
    </row>
    <row r="131" spans="1:11" ht="15.75" thickBot="1" x14ac:dyDescent="0.3">
      <c r="A131" s="57">
        <v>8</v>
      </c>
      <c r="B131" s="58" t="s">
        <v>1</v>
      </c>
      <c r="C131" s="170">
        <v>7</v>
      </c>
      <c r="D131" s="170">
        <v>19.399999999999999</v>
      </c>
      <c r="E131" s="170">
        <v>21</v>
      </c>
      <c r="F131" s="170">
        <v>58.3</v>
      </c>
      <c r="G131" s="170">
        <v>6</v>
      </c>
      <c r="H131" s="170">
        <v>16.7</v>
      </c>
      <c r="I131" s="170">
        <v>2</v>
      </c>
      <c r="J131" s="170">
        <v>5.6</v>
      </c>
      <c r="K131" s="170">
        <v>36</v>
      </c>
    </row>
    <row r="132" spans="1:11" ht="15.75" thickBot="1" x14ac:dyDescent="0.3">
      <c r="A132" s="57">
        <v>9</v>
      </c>
      <c r="B132" s="58" t="s">
        <v>424</v>
      </c>
      <c r="C132" s="170">
        <v>4</v>
      </c>
      <c r="D132" s="170">
        <v>11.1</v>
      </c>
      <c r="E132" s="170">
        <v>17</v>
      </c>
      <c r="F132" s="170">
        <v>47.2</v>
      </c>
      <c r="G132" s="170">
        <v>8</v>
      </c>
      <c r="H132" s="170">
        <v>22.2</v>
      </c>
      <c r="I132" s="170">
        <v>7</v>
      </c>
      <c r="J132" s="170">
        <v>19.399999999999999</v>
      </c>
      <c r="K132" s="170">
        <v>36</v>
      </c>
    </row>
    <row r="133" spans="1:11" ht="15.75" thickBot="1" x14ac:dyDescent="0.3">
      <c r="A133" s="57">
        <v>10</v>
      </c>
      <c r="B133" s="58" t="s">
        <v>136</v>
      </c>
      <c r="C133" s="170">
        <v>2</v>
      </c>
      <c r="D133" s="170">
        <v>5.6</v>
      </c>
      <c r="E133" s="170">
        <v>24</v>
      </c>
      <c r="F133" s="170">
        <v>66.7</v>
      </c>
      <c r="G133" s="170">
        <v>9</v>
      </c>
      <c r="H133" s="170">
        <v>25</v>
      </c>
      <c r="I133" s="170">
        <v>1</v>
      </c>
      <c r="J133" s="170">
        <v>2.8</v>
      </c>
      <c r="K133" s="170">
        <v>36</v>
      </c>
    </row>
    <row r="134" spans="1:11" ht="15.75" thickBot="1" x14ac:dyDescent="0.3">
      <c r="A134" s="57">
        <v>11</v>
      </c>
      <c r="B134" s="58" t="s">
        <v>103</v>
      </c>
      <c r="C134" s="170"/>
      <c r="D134" s="170"/>
      <c r="E134" s="170"/>
      <c r="F134" s="170"/>
      <c r="G134" s="170">
        <v>31</v>
      </c>
      <c r="H134" s="170">
        <v>86.1</v>
      </c>
      <c r="I134" s="170">
        <v>5</v>
      </c>
      <c r="J134" s="170">
        <v>13.9</v>
      </c>
      <c r="K134" s="170">
        <v>36</v>
      </c>
    </row>
    <row r="135" spans="1:11" ht="15.75" thickBot="1" x14ac:dyDescent="0.3">
      <c r="A135" s="256" t="s">
        <v>104</v>
      </c>
      <c r="B135" s="257"/>
      <c r="C135" s="170">
        <v>31</v>
      </c>
      <c r="D135" s="170">
        <v>8.6</v>
      </c>
      <c r="E135" s="170">
        <v>203</v>
      </c>
      <c r="F135" s="170">
        <v>56.4</v>
      </c>
      <c r="G135" s="170">
        <v>102</v>
      </c>
      <c r="H135" s="170">
        <v>28.3</v>
      </c>
      <c r="I135" s="170">
        <v>24</v>
      </c>
      <c r="J135" s="170">
        <v>6.7</v>
      </c>
      <c r="K135" s="170">
        <v>360</v>
      </c>
    </row>
    <row r="136" spans="1:11" x14ac:dyDescent="0.25">
      <c r="A136" s="164" t="s">
        <v>425</v>
      </c>
    </row>
    <row r="137" spans="1:11" x14ac:dyDescent="0.25">
      <c r="A137" s="258" t="e" vm="2">
        <v>#VALUE!</v>
      </c>
      <c r="B137" s="161" t="s">
        <v>79</v>
      </c>
      <c r="C137" s="255" t="e" vm="1">
        <v>#VALUE!</v>
      </c>
    </row>
    <row r="138" spans="1:11" x14ac:dyDescent="0.25">
      <c r="A138" s="258"/>
      <c r="B138" s="59"/>
      <c r="C138" s="255"/>
    </row>
    <row r="139" spans="1:11" x14ac:dyDescent="0.25">
      <c r="A139" s="258"/>
      <c r="B139" s="59"/>
      <c r="C139" s="255"/>
    </row>
    <row r="140" spans="1:11" x14ac:dyDescent="0.25">
      <c r="A140" s="258"/>
      <c r="B140" s="161" t="s">
        <v>80</v>
      </c>
      <c r="C140" s="255"/>
    </row>
    <row r="141" spans="1:11" x14ac:dyDescent="0.25">
      <c r="A141" s="258"/>
      <c r="B141" s="161" t="s">
        <v>81</v>
      </c>
      <c r="C141" s="255"/>
    </row>
    <row r="142" spans="1:11" x14ac:dyDescent="0.25">
      <c r="A142" s="258"/>
      <c r="B142" s="161" t="s">
        <v>82</v>
      </c>
      <c r="C142" s="255"/>
    </row>
    <row r="143" spans="1:11" x14ac:dyDescent="0.25">
      <c r="A143" s="258"/>
      <c r="B143" s="161" t="s">
        <v>83</v>
      </c>
      <c r="C143" s="255"/>
    </row>
    <row r="144" spans="1:11" ht="15.75" thickBot="1" x14ac:dyDescent="0.3">
      <c r="A144" s="258"/>
      <c r="B144" s="161">
        <v>2024</v>
      </c>
      <c r="C144" s="255"/>
    </row>
    <row r="145" spans="1:11" ht="15.75" thickBot="1" x14ac:dyDescent="0.3">
      <c r="A145" s="162" t="s">
        <v>84</v>
      </c>
      <c r="B145" s="57" t="s">
        <v>85</v>
      </c>
      <c r="C145" s="169" t="s">
        <v>86</v>
      </c>
      <c r="D145" s="170" t="s">
        <v>87</v>
      </c>
      <c r="E145" s="169" t="s">
        <v>88</v>
      </c>
      <c r="F145" s="170" t="s">
        <v>142</v>
      </c>
      <c r="G145" s="169" t="s">
        <v>89</v>
      </c>
      <c r="H145" s="170" t="s">
        <v>135</v>
      </c>
    </row>
    <row r="146" spans="1:11" ht="15.75" thickBot="1" x14ac:dyDescent="0.3">
      <c r="A146" s="163" t="s">
        <v>37</v>
      </c>
      <c r="B146" s="163" t="s">
        <v>90</v>
      </c>
      <c r="C146" s="169" t="s">
        <v>91</v>
      </c>
      <c r="D146" s="169" t="s">
        <v>10</v>
      </c>
      <c r="E146" s="169" t="s">
        <v>92</v>
      </c>
      <c r="F146" s="169" t="s">
        <v>10</v>
      </c>
      <c r="G146" s="169" t="s">
        <v>93</v>
      </c>
      <c r="H146" s="169" t="s">
        <v>10</v>
      </c>
      <c r="I146" s="169" t="s">
        <v>94</v>
      </c>
      <c r="J146" s="169" t="s">
        <v>10</v>
      </c>
      <c r="K146" s="171" t="s">
        <v>95</v>
      </c>
    </row>
    <row r="147" spans="1:11" ht="15.75" thickBot="1" x14ac:dyDescent="0.3">
      <c r="A147" s="57">
        <v>1</v>
      </c>
      <c r="B147" s="58" t="s">
        <v>96</v>
      </c>
      <c r="C147" s="170">
        <v>18</v>
      </c>
      <c r="D147" s="170">
        <v>50</v>
      </c>
      <c r="E147" s="170">
        <v>18</v>
      </c>
      <c r="F147" s="170">
        <v>50</v>
      </c>
      <c r="G147" s="170"/>
      <c r="H147" s="170"/>
      <c r="I147" s="170"/>
      <c r="J147" s="170"/>
      <c r="K147" s="170">
        <v>36</v>
      </c>
    </row>
    <row r="148" spans="1:11" ht="15.75" thickBot="1" x14ac:dyDescent="0.3">
      <c r="A148" s="57">
        <v>2</v>
      </c>
      <c r="B148" s="58" t="s">
        <v>97</v>
      </c>
      <c r="C148" s="170">
        <v>5</v>
      </c>
      <c r="D148" s="170">
        <v>13.9</v>
      </c>
      <c r="E148" s="170">
        <v>29</v>
      </c>
      <c r="F148" s="170">
        <v>80.599999999999994</v>
      </c>
      <c r="G148" s="170">
        <v>2</v>
      </c>
      <c r="H148" s="170">
        <v>5.6</v>
      </c>
      <c r="I148" s="170"/>
      <c r="J148" s="170"/>
      <c r="K148" s="170">
        <v>36</v>
      </c>
    </row>
    <row r="149" spans="1:11" ht="15.75" thickBot="1" x14ac:dyDescent="0.3">
      <c r="A149" s="57">
        <v>3</v>
      </c>
      <c r="B149" s="58" t="s">
        <v>423</v>
      </c>
      <c r="C149" s="170">
        <v>6</v>
      </c>
      <c r="D149" s="170">
        <v>16.7</v>
      </c>
      <c r="E149" s="170">
        <v>22</v>
      </c>
      <c r="F149" s="170">
        <v>61.1</v>
      </c>
      <c r="G149" s="170">
        <v>6</v>
      </c>
      <c r="H149" s="170">
        <v>16.7</v>
      </c>
      <c r="I149" s="170">
        <v>2</v>
      </c>
      <c r="J149" s="170">
        <v>5.6</v>
      </c>
      <c r="K149" s="170">
        <v>36</v>
      </c>
    </row>
    <row r="150" spans="1:11" ht="15.75" thickBot="1" x14ac:dyDescent="0.3">
      <c r="A150" s="57">
        <v>4</v>
      </c>
      <c r="B150" s="58" t="s">
        <v>246</v>
      </c>
      <c r="C150" s="170">
        <v>10</v>
      </c>
      <c r="D150" s="170">
        <v>27.8</v>
      </c>
      <c r="E150" s="170">
        <v>15</v>
      </c>
      <c r="F150" s="170">
        <v>41.7</v>
      </c>
      <c r="G150" s="170">
        <v>11</v>
      </c>
      <c r="H150" s="170">
        <v>30.6</v>
      </c>
      <c r="I150" s="170"/>
      <c r="J150" s="170"/>
      <c r="K150" s="170">
        <v>36</v>
      </c>
    </row>
    <row r="151" spans="1:11" ht="15.75" thickBot="1" x14ac:dyDescent="0.3">
      <c r="A151" s="57">
        <v>5</v>
      </c>
      <c r="B151" s="58" t="s">
        <v>247</v>
      </c>
      <c r="C151" s="170"/>
      <c r="D151" s="170"/>
      <c r="E151" s="170">
        <v>31</v>
      </c>
      <c r="F151" s="170">
        <v>86.1</v>
      </c>
      <c r="G151" s="170">
        <v>5</v>
      </c>
      <c r="H151" s="170">
        <v>13.9</v>
      </c>
      <c r="I151" s="170"/>
      <c r="J151" s="170"/>
      <c r="K151" s="170">
        <v>36</v>
      </c>
    </row>
    <row r="152" spans="1:11" ht="15.75" thickBot="1" x14ac:dyDescent="0.3">
      <c r="A152" s="57">
        <v>6</v>
      </c>
      <c r="B152" s="58" t="s">
        <v>99</v>
      </c>
      <c r="C152" s="170">
        <v>16</v>
      </c>
      <c r="D152" s="170">
        <v>44.4</v>
      </c>
      <c r="E152" s="170">
        <v>16</v>
      </c>
      <c r="F152" s="170">
        <v>44.4</v>
      </c>
      <c r="G152" s="170">
        <v>3</v>
      </c>
      <c r="H152" s="170">
        <v>8.3000000000000007</v>
      </c>
      <c r="I152" s="170">
        <v>1</v>
      </c>
      <c r="J152" s="170">
        <v>2.8</v>
      </c>
      <c r="K152" s="170">
        <v>36</v>
      </c>
    </row>
    <row r="153" spans="1:11" ht="15.75" thickBot="1" x14ac:dyDescent="0.3">
      <c r="A153" s="57">
        <v>7</v>
      </c>
      <c r="B153" s="58" t="s">
        <v>100</v>
      </c>
      <c r="C153" s="170">
        <v>15</v>
      </c>
      <c r="D153" s="170">
        <v>41.7</v>
      </c>
      <c r="E153" s="170">
        <v>17</v>
      </c>
      <c r="F153" s="170">
        <v>47.2</v>
      </c>
      <c r="G153" s="170">
        <v>3</v>
      </c>
      <c r="H153" s="170">
        <v>8.3000000000000007</v>
      </c>
      <c r="I153" s="170">
        <v>1</v>
      </c>
      <c r="J153" s="170">
        <v>2.8</v>
      </c>
      <c r="K153" s="170">
        <v>36</v>
      </c>
    </row>
    <row r="154" spans="1:11" ht="15.75" thickBot="1" x14ac:dyDescent="0.3">
      <c r="A154" s="57">
        <v>8</v>
      </c>
      <c r="B154" s="58" t="s">
        <v>1</v>
      </c>
      <c r="C154" s="170">
        <v>17</v>
      </c>
      <c r="D154" s="170">
        <v>47.2</v>
      </c>
      <c r="E154" s="170">
        <v>18</v>
      </c>
      <c r="F154" s="170">
        <v>50</v>
      </c>
      <c r="G154" s="170">
        <v>1</v>
      </c>
      <c r="H154" s="170">
        <v>2.8</v>
      </c>
      <c r="I154" s="170"/>
      <c r="J154" s="170"/>
      <c r="K154" s="170">
        <v>36</v>
      </c>
    </row>
    <row r="155" spans="1:11" ht="15.75" thickBot="1" x14ac:dyDescent="0.3">
      <c r="A155" s="57">
        <v>9</v>
      </c>
      <c r="B155" s="58" t="s">
        <v>424</v>
      </c>
      <c r="C155" s="170">
        <v>9</v>
      </c>
      <c r="D155" s="170">
        <v>25</v>
      </c>
      <c r="E155" s="170">
        <v>24</v>
      </c>
      <c r="F155" s="170">
        <v>66.7</v>
      </c>
      <c r="G155" s="170">
        <v>3</v>
      </c>
      <c r="H155" s="170">
        <v>8.3000000000000007</v>
      </c>
      <c r="I155" s="170"/>
      <c r="J155" s="170"/>
      <c r="K155" s="170">
        <v>36</v>
      </c>
    </row>
    <row r="156" spans="1:11" ht="15.75" thickBot="1" x14ac:dyDescent="0.3">
      <c r="A156" s="57">
        <v>10</v>
      </c>
      <c r="B156" s="58" t="s">
        <v>136</v>
      </c>
      <c r="C156" s="170">
        <v>9</v>
      </c>
      <c r="D156" s="170">
        <v>25</v>
      </c>
      <c r="E156" s="170">
        <v>22</v>
      </c>
      <c r="F156" s="170">
        <v>61.1</v>
      </c>
      <c r="G156" s="170">
        <v>5</v>
      </c>
      <c r="H156" s="170">
        <v>13.9</v>
      </c>
      <c r="I156" s="170"/>
      <c r="J156" s="170"/>
      <c r="K156" s="170">
        <v>36</v>
      </c>
    </row>
    <row r="157" spans="1:11" ht="15.75" thickBot="1" x14ac:dyDescent="0.3">
      <c r="A157" s="57">
        <v>11</v>
      </c>
      <c r="B157" s="58" t="s">
        <v>103</v>
      </c>
      <c r="C157" s="170">
        <v>8</v>
      </c>
      <c r="D157" s="170">
        <v>22.2</v>
      </c>
      <c r="E157" s="170">
        <v>13</v>
      </c>
      <c r="F157" s="170">
        <v>36.1</v>
      </c>
      <c r="G157" s="170">
        <v>14</v>
      </c>
      <c r="H157" s="170">
        <v>38.9</v>
      </c>
      <c r="I157" s="170">
        <v>1</v>
      </c>
      <c r="J157" s="170">
        <v>2.8</v>
      </c>
      <c r="K157" s="170">
        <v>36</v>
      </c>
    </row>
    <row r="158" spans="1:11" ht="15.75" thickBot="1" x14ac:dyDescent="0.3">
      <c r="A158" s="256" t="s">
        <v>104</v>
      </c>
      <c r="B158" s="257"/>
      <c r="C158" s="170">
        <v>113</v>
      </c>
      <c r="D158" s="170">
        <v>28.5</v>
      </c>
      <c r="E158" s="170">
        <v>225</v>
      </c>
      <c r="F158" s="170">
        <v>56.8</v>
      </c>
      <c r="G158" s="170">
        <v>53</v>
      </c>
      <c r="H158" s="170">
        <v>13.4</v>
      </c>
      <c r="I158" s="170">
        <v>5</v>
      </c>
      <c r="J158" s="170">
        <v>1.3</v>
      </c>
      <c r="K158" s="170">
        <v>396</v>
      </c>
    </row>
    <row r="159" spans="1:11" x14ac:dyDescent="0.25">
      <c r="A159" s="164" t="s">
        <v>425</v>
      </c>
    </row>
    <row r="160" spans="1:11" x14ac:dyDescent="0.25">
      <c r="A160" s="258" t="e" vm="2">
        <v>#VALUE!</v>
      </c>
      <c r="B160" s="161" t="s">
        <v>79</v>
      </c>
      <c r="C160" s="255" t="e" vm="1">
        <v>#VALUE!</v>
      </c>
    </row>
    <row r="161" spans="1:11" x14ac:dyDescent="0.25">
      <c r="A161" s="258"/>
      <c r="B161" s="59"/>
      <c r="C161" s="255"/>
    </row>
    <row r="162" spans="1:11" x14ac:dyDescent="0.25">
      <c r="A162" s="258"/>
      <c r="B162" s="59"/>
      <c r="C162" s="255"/>
    </row>
    <row r="163" spans="1:11" x14ac:dyDescent="0.25">
      <c r="A163" s="258"/>
      <c r="B163" s="161" t="s">
        <v>80</v>
      </c>
      <c r="C163" s="255"/>
    </row>
    <row r="164" spans="1:11" x14ac:dyDescent="0.25">
      <c r="A164" s="258"/>
      <c r="B164" s="161" t="s">
        <v>81</v>
      </c>
      <c r="C164" s="255"/>
    </row>
    <row r="165" spans="1:11" x14ac:dyDescent="0.25">
      <c r="A165" s="258"/>
      <c r="B165" s="161" t="s">
        <v>82</v>
      </c>
      <c r="C165" s="255"/>
    </row>
    <row r="166" spans="1:11" x14ac:dyDescent="0.25">
      <c r="A166" s="258"/>
      <c r="B166" s="161" t="s">
        <v>83</v>
      </c>
      <c r="C166" s="255"/>
    </row>
    <row r="167" spans="1:11" ht="15.75" thickBot="1" x14ac:dyDescent="0.3">
      <c r="A167" s="258"/>
      <c r="B167" s="161">
        <v>2024</v>
      </c>
      <c r="C167" s="255"/>
    </row>
    <row r="168" spans="1:11" ht="15.75" thickBot="1" x14ac:dyDescent="0.3">
      <c r="A168" s="165" t="s">
        <v>84</v>
      </c>
      <c r="B168" s="166" t="s">
        <v>85</v>
      </c>
      <c r="C168" s="172" t="s">
        <v>86</v>
      </c>
      <c r="D168" s="173" t="s">
        <v>87</v>
      </c>
      <c r="E168" s="172" t="s">
        <v>88</v>
      </c>
      <c r="F168" s="173" t="s">
        <v>143</v>
      </c>
      <c r="G168" s="172" t="s">
        <v>89</v>
      </c>
      <c r="H168" s="173" t="s">
        <v>135</v>
      </c>
    </row>
    <row r="169" spans="1:11" ht="15.75" thickBot="1" x14ac:dyDescent="0.3">
      <c r="A169" s="167" t="s">
        <v>37</v>
      </c>
      <c r="B169" s="167" t="s">
        <v>90</v>
      </c>
      <c r="C169" s="172" t="s">
        <v>91</v>
      </c>
      <c r="D169" s="172" t="s">
        <v>10</v>
      </c>
      <c r="E169" s="172" t="s">
        <v>92</v>
      </c>
      <c r="F169" s="172" t="s">
        <v>10</v>
      </c>
      <c r="G169" s="172" t="s">
        <v>93</v>
      </c>
      <c r="H169" s="172" t="s">
        <v>10</v>
      </c>
      <c r="I169" s="172" t="s">
        <v>94</v>
      </c>
      <c r="J169" s="172" t="s">
        <v>10</v>
      </c>
      <c r="K169" s="174" t="s">
        <v>95</v>
      </c>
    </row>
    <row r="170" spans="1:11" ht="15.75" thickBot="1" x14ac:dyDescent="0.3">
      <c r="A170" s="166">
        <v>1</v>
      </c>
      <c r="B170" s="168" t="s">
        <v>96</v>
      </c>
      <c r="C170" s="173">
        <v>14</v>
      </c>
      <c r="D170" s="173">
        <v>37.799999999999997</v>
      </c>
      <c r="E170" s="173">
        <v>22</v>
      </c>
      <c r="F170" s="173">
        <v>59.5</v>
      </c>
      <c r="G170" s="173">
        <v>1</v>
      </c>
      <c r="H170" s="173">
        <v>2.7</v>
      </c>
      <c r="I170" s="173"/>
      <c r="J170" s="173"/>
      <c r="K170" s="173">
        <v>37</v>
      </c>
    </row>
    <row r="171" spans="1:11" ht="15.75" thickBot="1" x14ac:dyDescent="0.3">
      <c r="A171" s="166">
        <v>2</v>
      </c>
      <c r="B171" s="168" t="s">
        <v>97</v>
      </c>
      <c r="C171" s="173">
        <v>5</v>
      </c>
      <c r="D171" s="173">
        <v>13.5</v>
      </c>
      <c r="E171" s="173">
        <v>31</v>
      </c>
      <c r="F171" s="173">
        <v>83.8</v>
      </c>
      <c r="G171" s="173">
        <v>1</v>
      </c>
      <c r="H171" s="173">
        <v>2.7</v>
      </c>
      <c r="I171" s="173"/>
      <c r="J171" s="173"/>
      <c r="K171" s="173">
        <v>37</v>
      </c>
    </row>
    <row r="172" spans="1:11" ht="15.75" thickBot="1" x14ac:dyDescent="0.3">
      <c r="A172" s="166">
        <v>3</v>
      </c>
      <c r="B172" s="168" t="s">
        <v>423</v>
      </c>
      <c r="C172" s="173">
        <v>6</v>
      </c>
      <c r="D172" s="173">
        <v>16.7</v>
      </c>
      <c r="E172" s="173">
        <v>12</v>
      </c>
      <c r="F172" s="173">
        <v>33.299999999999997</v>
      </c>
      <c r="G172" s="173">
        <v>12</v>
      </c>
      <c r="H172" s="173">
        <v>33.299999999999997</v>
      </c>
      <c r="I172" s="173">
        <v>6</v>
      </c>
      <c r="J172" s="173">
        <v>16.7</v>
      </c>
      <c r="K172" s="173">
        <v>36</v>
      </c>
    </row>
    <row r="173" spans="1:11" ht="15.75" thickBot="1" x14ac:dyDescent="0.3">
      <c r="A173" s="166">
        <v>4</v>
      </c>
      <c r="B173" s="168" t="s">
        <v>246</v>
      </c>
      <c r="C173" s="173">
        <v>6</v>
      </c>
      <c r="D173" s="173">
        <v>16.7</v>
      </c>
      <c r="E173" s="173">
        <v>20</v>
      </c>
      <c r="F173" s="173">
        <v>55.6</v>
      </c>
      <c r="G173" s="173">
        <v>7</v>
      </c>
      <c r="H173" s="173">
        <v>19.399999999999999</v>
      </c>
      <c r="I173" s="173">
        <v>3</v>
      </c>
      <c r="J173" s="173">
        <v>8.3000000000000007</v>
      </c>
      <c r="K173" s="173">
        <v>36</v>
      </c>
    </row>
    <row r="174" spans="1:11" ht="15.75" thickBot="1" x14ac:dyDescent="0.3">
      <c r="A174" s="166">
        <v>5</v>
      </c>
      <c r="B174" s="168" t="s">
        <v>247</v>
      </c>
      <c r="C174" s="173"/>
      <c r="D174" s="173"/>
      <c r="E174" s="173">
        <v>15</v>
      </c>
      <c r="F174" s="173">
        <v>41.7</v>
      </c>
      <c r="G174" s="173">
        <v>17</v>
      </c>
      <c r="H174" s="173">
        <v>47.2</v>
      </c>
      <c r="I174" s="173">
        <v>4</v>
      </c>
      <c r="J174" s="173">
        <v>11.1</v>
      </c>
      <c r="K174" s="173">
        <v>36</v>
      </c>
    </row>
    <row r="175" spans="1:11" ht="15.75" thickBot="1" x14ac:dyDescent="0.3">
      <c r="A175" s="166">
        <v>6</v>
      </c>
      <c r="B175" s="168" t="s">
        <v>99</v>
      </c>
      <c r="C175" s="173">
        <v>22</v>
      </c>
      <c r="D175" s="173">
        <v>61.1</v>
      </c>
      <c r="E175" s="173">
        <v>13</v>
      </c>
      <c r="F175" s="173">
        <v>36.1</v>
      </c>
      <c r="G175" s="173">
        <v>1</v>
      </c>
      <c r="H175" s="173">
        <v>2.8</v>
      </c>
      <c r="I175" s="173"/>
      <c r="J175" s="173"/>
      <c r="K175" s="173">
        <v>36</v>
      </c>
    </row>
    <row r="176" spans="1:11" ht="15.75" thickBot="1" x14ac:dyDescent="0.3">
      <c r="A176" s="166">
        <v>7</v>
      </c>
      <c r="B176" s="168" t="s">
        <v>100</v>
      </c>
      <c r="C176" s="173">
        <v>14</v>
      </c>
      <c r="D176" s="173">
        <v>38.9</v>
      </c>
      <c r="E176" s="173">
        <v>17</v>
      </c>
      <c r="F176" s="173">
        <v>47.2</v>
      </c>
      <c r="G176" s="173">
        <v>5</v>
      </c>
      <c r="H176" s="173">
        <v>13.9</v>
      </c>
      <c r="I176" s="173"/>
      <c r="J176" s="173"/>
      <c r="K176" s="173">
        <v>36</v>
      </c>
    </row>
    <row r="177" spans="1:11" ht="15.75" thickBot="1" x14ac:dyDescent="0.3">
      <c r="A177" s="166">
        <v>8</v>
      </c>
      <c r="B177" s="168" t="s">
        <v>1</v>
      </c>
      <c r="C177" s="173">
        <v>18</v>
      </c>
      <c r="D177" s="173">
        <v>50</v>
      </c>
      <c r="E177" s="173">
        <v>16</v>
      </c>
      <c r="F177" s="173">
        <v>44.4</v>
      </c>
      <c r="G177" s="173">
        <v>2</v>
      </c>
      <c r="H177" s="173">
        <v>5.6</v>
      </c>
      <c r="I177" s="173"/>
      <c r="J177" s="173"/>
      <c r="K177" s="173">
        <v>36</v>
      </c>
    </row>
    <row r="178" spans="1:11" ht="15.75" thickBot="1" x14ac:dyDescent="0.3">
      <c r="A178" s="166">
        <v>9</v>
      </c>
      <c r="B178" s="168" t="s">
        <v>424</v>
      </c>
      <c r="C178" s="173">
        <v>10</v>
      </c>
      <c r="D178" s="173">
        <v>27</v>
      </c>
      <c r="E178" s="173">
        <v>20</v>
      </c>
      <c r="F178" s="173">
        <v>54.1</v>
      </c>
      <c r="G178" s="173">
        <v>6</v>
      </c>
      <c r="H178" s="173">
        <v>16.2</v>
      </c>
      <c r="I178" s="173">
        <v>1</v>
      </c>
      <c r="J178" s="173">
        <v>2.7</v>
      </c>
      <c r="K178" s="173">
        <v>37</v>
      </c>
    </row>
    <row r="179" spans="1:11" ht="15.75" thickBot="1" x14ac:dyDescent="0.3">
      <c r="A179" s="166">
        <v>10</v>
      </c>
      <c r="B179" s="168" t="s">
        <v>136</v>
      </c>
      <c r="C179" s="173">
        <v>7</v>
      </c>
      <c r="D179" s="173">
        <v>19.399999999999999</v>
      </c>
      <c r="E179" s="173">
        <v>23</v>
      </c>
      <c r="F179" s="173">
        <v>63.9</v>
      </c>
      <c r="G179" s="173">
        <v>6</v>
      </c>
      <c r="H179" s="173">
        <v>16.7</v>
      </c>
      <c r="I179" s="173"/>
      <c r="J179" s="173"/>
      <c r="K179" s="173">
        <v>36</v>
      </c>
    </row>
    <row r="180" spans="1:11" ht="15.75" thickBot="1" x14ac:dyDescent="0.3">
      <c r="A180" s="166">
        <v>11</v>
      </c>
      <c r="B180" s="168" t="s">
        <v>103</v>
      </c>
      <c r="C180" s="173"/>
      <c r="D180" s="173"/>
      <c r="E180" s="173"/>
      <c r="F180" s="173"/>
      <c r="G180" s="173">
        <v>32</v>
      </c>
      <c r="H180" s="173">
        <v>88.9</v>
      </c>
      <c r="I180" s="173">
        <v>4</v>
      </c>
      <c r="J180" s="173">
        <v>11.1</v>
      </c>
      <c r="K180" s="173">
        <v>36</v>
      </c>
    </row>
    <row r="181" spans="1:11" ht="15.75" thickBot="1" x14ac:dyDescent="0.3">
      <c r="A181" s="259" t="s">
        <v>104</v>
      </c>
      <c r="B181" s="260"/>
      <c r="C181" s="173">
        <v>102</v>
      </c>
      <c r="D181" s="173">
        <v>25.6</v>
      </c>
      <c r="E181" s="173">
        <v>189</v>
      </c>
      <c r="F181" s="173">
        <v>47.4</v>
      </c>
      <c r="G181" s="173">
        <v>90</v>
      </c>
      <c r="H181" s="173">
        <v>22.6</v>
      </c>
      <c r="I181" s="173">
        <v>18</v>
      </c>
      <c r="J181" s="173">
        <v>4.5</v>
      </c>
      <c r="K181" s="173">
        <v>399</v>
      </c>
    </row>
  </sheetData>
  <mergeCells count="23">
    <mergeCell ref="A160:A167"/>
    <mergeCell ref="C160:C167"/>
    <mergeCell ref="A91:A98"/>
    <mergeCell ref="A181:B181"/>
    <mergeCell ref="C22:C29"/>
    <mergeCell ref="A43:B43"/>
    <mergeCell ref="C45:C52"/>
    <mergeCell ref="A66:B66"/>
    <mergeCell ref="A68:A75"/>
    <mergeCell ref="C68:C75"/>
    <mergeCell ref="C91:C98"/>
    <mergeCell ref="A112:B112"/>
    <mergeCell ref="A114:A121"/>
    <mergeCell ref="C114:C121"/>
    <mergeCell ref="A135:B135"/>
    <mergeCell ref="A137:A144"/>
    <mergeCell ref="C137:C144"/>
    <mergeCell ref="A158:B158"/>
    <mergeCell ref="A45:A52"/>
    <mergeCell ref="B1:B6"/>
    <mergeCell ref="A20:B20"/>
    <mergeCell ref="A22:A29"/>
    <mergeCell ref="A89:B89"/>
  </mergeCells>
  <pageMargins left="0.7" right="0.7" top="0.75" bottom="0.75" header="0.3" footer="0.3"/>
  <pageSetup orientation="portrait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Hoja3"/>
  <dimension ref="A2:L29"/>
  <sheetViews>
    <sheetView zoomScale="91" zoomScaleNormal="91" workbookViewId="0">
      <selection activeCell="B2" sqref="B2:K2"/>
    </sheetView>
  </sheetViews>
  <sheetFormatPr baseColWidth="10" defaultColWidth="5.42578125" defaultRowHeight="21" customHeight="1" x14ac:dyDescent="0.25"/>
  <cols>
    <col min="1" max="1" width="17.140625" style="14" customWidth="1"/>
    <col min="2" max="2" width="24.140625" style="22" customWidth="1"/>
    <col min="3" max="10" width="5.28515625" style="3" customWidth="1"/>
    <col min="11" max="11" width="12.7109375" style="23" customWidth="1"/>
    <col min="12" max="12" width="10.28515625" style="23" customWidth="1"/>
    <col min="13" max="16384" width="5.42578125" style="14"/>
  </cols>
  <sheetData>
    <row r="2" spans="2:12" ht="21" customHeight="1" x14ac:dyDescent="0.25">
      <c r="B2" s="418" t="s">
        <v>1293</v>
      </c>
      <c r="C2" s="418"/>
      <c r="D2" s="418"/>
      <c r="E2" s="418"/>
      <c r="F2" s="418"/>
      <c r="G2" s="418"/>
      <c r="H2" s="418"/>
      <c r="I2" s="418"/>
      <c r="J2" s="418"/>
      <c r="K2" s="418"/>
    </row>
    <row r="3" spans="2:12" ht="21" customHeight="1" thickBot="1" x14ac:dyDescent="0.3"/>
    <row r="4" spans="2:12" s="13" customFormat="1" ht="31.5" customHeight="1" thickBot="1" x14ac:dyDescent="0.3">
      <c r="B4" s="24" t="s">
        <v>12</v>
      </c>
      <c r="C4" s="68" t="s">
        <v>144</v>
      </c>
      <c r="D4" s="68" t="s">
        <v>145</v>
      </c>
      <c r="E4" s="68" t="s">
        <v>146</v>
      </c>
      <c r="F4" s="68" t="s">
        <v>147</v>
      </c>
      <c r="G4" s="68" t="s">
        <v>148</v>
      </c>
      <c r="H4" s="68" t="s">
        <v>149</v>
      </c>
      <c r="I4" s="68" t="s">
        <v>150</v>
      </c>
      <c r="J4" s="68" t="s">
        <v>311</v>
      </c>
      <c r="K4" s="25" t="s">
        <v>11</v>
      </c>
      <c r="L4" s="9"/>
    </row>
    <row r="5" spans="2:12" ht="21" customHeight="1" thickBot="1" x14ac:dyDescent="0.3">
      <c r="B5" s="2" t="s">
        <v>27</v>
      </c>
      <c r="C5" s="26">
        <v>37</v>
      </c>
      <c r="D5" s="26">
        <v>38</v>
      </c>
      <c r="E5" s="17">
        <v>37</v>
      </c>
      <c r="F5" s="26">
        <v>37</v>
      </c>
      <c r="G5" s="18">
        <v>36</v>
      </c>
      <c r="H5" s="26">
        <v>36</v>
      </c>
      <c r="I5" s="26">
        <v>36</v>
      </c>
      <c r="J5" s="26">
        <v>35</v>
      </c>
      <c r="K5" s="15">
        <f>SUM(C5:J5)</f>
        <v>292</v>
      </c>
      <c r="L5" s="4"/>
    </row>
    <row r="6" spans="2:12" ht="21" customHeight="1" x14ac:dyDescent="0.25">
      <c r="B6" s="40" t="s">
        <v>24</v>
      </c>
      <c r="C6" s="41">
        <f t="shared" ref="C6:I6" si="0">+C5-C17</f>
        <v>25</v>
      </c>
      <c r="D6" s="41">
        <f t="shared" si="0"/>
        <v>24</v>
      </c>
      <c r="E6" s="42">
        <f t="shared" si="0"/>
        <v>12</v>
      </c>
      <c r="F6" s="41">
        <f t="shared" si="0"/>
        <v>16</v>
      </c>
      <c r="G6" s="43">
        <f t="shared" si="0"/>
        <v>22</v>
      </c>
      <c r="H6" s="41">
        <f t="shared" si="0"/>
        <v>22</v>
      </c>
      <c r="I6" s="41">
        <f t="shared" si="0"/>
        <v>8</v>
      </c>
      <c r="J6" s="41">
        <f t="shared" ref="J6" si="1">+J5-J17</f>
        <v>8</v>
      </c>
      <c r="K6" s="44">
        <f>SUM(C6:J6)</f>
        <v>137</v>
      </c>
      <c r="L6" s="4"/>
    </row>
    <row r="7" spans="2:12" ht="21" customHeight="1" x14ac:dyDescent="0.25">
      <c r="B7" s="12" t="s">
        <v>15</v>
      </c>
      <c r="C7" s="27">
        <v>4</v>
      </c>
      <c r="D7" s="27">
        <v>6</v>
      </c>
      <c r="E7" s="28">
        <v>7</v>
      </c>
      <c r="F7" s="27">
        <v>6</v>
      </c>
      <c r="G7" s="29">
        <v>4</v>
      </c>
      <c r="H7" s="27">
        <v>8</v>
      </c>
      <c r="I7" s="27">
        <v>8</v>
      </c>
      <c r="J7" s="27">
        <v>2</v>
      </c>
      <c r="K7" s="44">
        <f>SUM(C7:J7)</f>
        <v>45</v>
      </c>
      <c r="L7" s="4"/>
    </row>
    <row r="8" spans="2:12" ht="21" customHeight="1" x14ac:dyDescent="0.25">
      <c r="B8" s="12" t="s">
        <v>16</v>
      </c>
      <c r="C8" s="31">
        <v>5</v>
      </c>
      <c r="D8" s="31">
        <v>2</v>
      </c>
      <c r="E8" s="32">
        <v>9</v>
      </c>
      <c r="F8" s="31">
        <v>5</v>
      </c>
      <c r="G8" s="33">
        <v>4</v>
      </c>
      <c r="H8" s="31">
        <v>1</v>
      </c>
      <c r="I8" s="31">
        <v>1</v>
      </c>
      <c r="J8" s="31">
        <v>6</v>
      </c>
      <c r="K8" s="44">
        <f t="shared" ref="K8:K16" si="2">SUM(C8:J8)</f>
        <v>33</v>
      </c>
      <c r="L8" s="4"/>
    </row>
    <row r="9" spans="2:12" ht="21" customHeight="1" x14ac:dyDescent="0.25">
      <c r="B9" s="12" t="s">
        <v>17</v>
      </c>
      <c r="C9" s="27">
        <v>1</v>
      </c>
      <c r="D9" s="27">
        <v>2</v>
      </c>
      <c r="E9" s="28">
        <v>5</v>
      </c>
      <c r="F9" s="27">
        <v>4</v>
      </c>
      <c r="G9" s="29">
        <v>3</v>
      </c>
      <c r="H9" s="27">
        <v>3</v>
      </c>
      <c r="I9" s="27">
        <v>7</v>
      </c>
      <c r="J9" s="27">
        <v>6</v>
      </c>
      <c r="K9" s="44">
        <f t="shared" si="2"/>
        <v>31</v>
      </c>
      <c r="L9" s="4"/>
    </row>
    <row r="10" spans="2:12" ht="21" customHeight="1" x14ac:dyDescent="0.25">
      <c r="B10" s="12" t="s">
        <v>18</v>
      </c>
      <c r="C10" s="27">
        <v>1</v>
      </c>
      <c r="D10" s="27">
        <v>3</v>
      </c>
      <c r="E10" s="28">
        <v>1</v>
      </c>
      <c r="F10" s="27">
        <v>2</v>
      </c>
      <c r="G10" s="29">
        <v>1</v>
      </c>
      <c r="H10" s="27">
        <v>1</v>
      </c>
      <c r="I10" s="27">
        <v>2</v>
      </c>
      <c r="J10" s="27">
        <v>8</v>
      </c>
      <c r="K10" s="44">
        <f t="shared" si="2"/>
        <v>19</v>
      </c>
      <c r="L10" s="4"/>
    </row>
    <row r="11" spans="2:12" ht="21" customHeight="1" x14ac:dyDescent="0.25">
      <c r="B11" s="12" t="s">
        <v>19</v>
      </c>
      <c r="C11" s="27">
        <v>0</v>
      </c>
      <c r="D11" s="27">
        <v>1</v>
      </c>
      <c r="E11" s="28">
        <v>3</v>
      </c>
      <c r="F11" s="27">
        <v>2</v>
      </c>
      <c r="G11" s="29">
        <v>1</v>
      </c>
      <c r="H11" s="27">
        <v>0</v>
      </c>
      <c r="I11" s="27">
        <v>2</v>
      </c>
      <c r="J11" s="27">
        <v>1</v>
      </c>
      <c r="K11" s="44">
        <f t="shared" si="2"/>
        <v>10</v>
      </c>
      <c r="L11" s="4"/>
    </row>
    <row r="12" spans="2:12" ht="21" customHeight="1" x14ac:dyDescent="0.25">
      <c r="B12" s="11" t="s">
        <v>20</v>
      </c>
      <c r="C12" s="27">
        <v>0</v>
      </c>
      <c r="D12" s="27">
        <v>0</v>
      </c>
      <c r="E12" s="28">
        <v>0</v>
      </c>
      <c r="F12" s="27">
        <v>1</v>
      </c>
      <c r="G12" s="29">
        <v>1</v>
      </c>
      <c r="H12" s="27">
        <v>0</v>
      </c>
      <c r="I12" s="27">
        <v>3</v>
      </c>
      <c r="J12" s="27">
        <v>1</v>
      </c>
      <c r="K12" s="44">
        <f t="shared" si="2"/>
        <v>6</v>
      </c>
      <c r="L12" s="4"/>
    </row>
    <row r="13" spans="2:12" ht="21" customHeight="1" x14ac:dyDescent="0.25">
      <c r="B13" s="11" t="s">
        <v>21</v>
      </c>
      <c r="C13" s="27">
        <v>1</v>
      </c>
      <c r="D13" s="27">
        <v>0</v>
      </c>
      <c r="E13" s="28">
        <v>0</v>
      </c>
      <c r="F13" s="27">
        <v>0</v>
      </c>
      <c r="G13" s="29">
        <v>0</v>
      </c>
      <c r="H13" s="27">
        <v>0</v>
      </c>
      <c r="I13" s="27">
        <v>3</v>
      </c>
      <c r="J13" s="27">
        <v>1</v>
      </c>
      <c r="K13" s="44">
        <f t="shared" si="2"/>
        <v>5</v>
      </c>
      <c r="L13" s="4"/>
    </row>
    <row r="14" spans="2:12" ht="21" customHeight="1" x14ac:dyDescent="0.25">
      <c r="B14" s="12" t="s">
        <v>22</v>
      </c>
      <c r="C14" s="27">
        <v>0</v>
      </c>
      <c r="D14" s="30">
        <v>0</v>
      </c>
      <c r="E14" s="28">
        <v>0</v>
      </c>
      <c r="F14" s="34">
        <v>0</v>
      </c>
      <c r="G14" s="29">
        <v>0</v>
      </c>
      <c r="H14" s="27">
        <v>1</v>
      </c>
      <c r="I14" s="27">
        <v>1</v>
      </c>
      <c r="J14" s="27">
        <v>2</v>
      </c>
      <c r="K14" s="44">
        <f t="shared" si="2"/>
        <v>4</v>
      </c>
      <c r="L14" s="4"/>
    </row>
    <row r="15" spans="2:12" ht="21" customHeight="1" x14ac:dyDescent="0.25">
      <c r="B15" s="12" t="s">
        <v>23</v>
      </c>
      <c r="C15" s="30">
        <v>0</v>
      </c>
      <c r="D15" s="30">
        <v>0</v>
      </c>
      <c r="E15" s="49">
        <v>0</v>
      </c>
      <c r="F15" s="30">
        <v>1</v>
      </c>
      <c r="G15" s="33">
        <v>0</v>
      </c>
      <c r="H15" s="31">
        <v>0</v>
      </c>
      <c r="I15" s="30">
        <v>1</v>
      </c>
      <c r="J15" s="30">
        <v>0</v>
      </c>
      <c r="K15" s="44">
        <f t="shared" si="2"/>
        <v>2</v>
      </c>
      <c r="L15" s="4"/>
    </row>
    <row r="16" spans="2:12" ht="21" customHeight="1" thickBot="1" x14ac:dyDescent="0.3">
      <c r="B16" s="12" t="s">
        <v>26</v>
      </c>
      <c r="C16" s="35">
        <v>0</v>
      </c>
      <c r="D16" s="35">
        <v>0</v>
      </c>
      <c r="E16" s="35">
        <v>0</v>
      </c>
      <c r="F16" s="35">
        <v>0</v>
      </c>
      <c r="G16" s="35">
        <v>0</v>
      </c>
      <c r="H16" s="35">
        <v>0</v>
      </c>
      <c r="I16" s="35">
        <v>0</v>
      </c>
      <c r="J16" s="35">
        <v>0</v>
      </c>
      <c r="K16" s="44">
        <f t="shared" si="2"/>
        <v>0</v>
      </c>
      <c r="L16" s="4"/>
    </row>
    <row r="17" spans="1:12" ht="46.5" customHeight="1" thickBot="1" x14ac:dyDescent="0.3">
      <c r="B17" s="2" t="s">
        <v>78</v>
      </c>
      <c r="C17" s="15">
        <f t="shared" ref="C17:I17" si="3">SUM(C7:C16)</f>
        <v>12</v>
      </c>
      <c r="D17" s="15">
        <f t="shared" si="3"/>
        <v>14</v>
      </c>
      <c r="E17" s="15">
        <f t="shared" si="3"/>
        <v>25</v>
      </c>
      <c r="F17" s="15">
        <f t="shared" si="3"/>
        <v>21</v>
      </c>
      <c r="G17" s="15">
        <f t="shared" si="3"/>
        <v>14</v>
      </c>
      <c r="H17" s="15">
        <f t="shared" si="3"/>
        <v>14</v>
      </c>
      <c r="I17" s="15">
        <f t="shared" si="3"/>
        <v>28</v>
      </c>
      <c r="J17" s="15">
        <f t="shared" ref="J17" si="4">SUM(J7:J16)</f>
        <v>27</v>
      </c>
      <c r="K17" s="15">
        <f>+I17+G17+F17+E17+D17+C17</f>
        <v>114</v>
      </c>
      <c r="L17" s="4"/>
    </row>
    <row r="18" spans="1:12" ht="36.75" customHeight="1" thickBot="1" x14ac:dyDescent="0.3">
      <c r="B18" s="4"/>
      <c r="K18" s="14"/>
      <c r="L18" s="14"/>
    </row>
    <row r="19" spans="1:12" ht="34.5" customHeight="1" thickBot="1" x14ac:dyDescent="0.3">
      <c r="B19" s="45" t="s">
        <v>109</v>
      </c>
      <c r="C19" s="46">
        <f>+C9+C10+C11+C12+C13+C14+C15+C16</f>
        <v>3</v>
      </c>
      <c r="D19" s="46">
        <f t="shared" ref="D19:I19" si="5">+D9+D10+D11+D12+D13+D14+D15+D16</f>
        <v>6</v>
      </c>
      <c r="E19" s="46">
        <f t="shared" si="5"/>
        <v>9</v>
      </c>
      <c r="F19" s="46">
        <f t="shared" si="5"/>
        <v>10</v>
      </c>
      <c r="G19" s="46">
        <f t="shared" si="5"/>
        <v>6</v>
      </c>
      <c r="H19" s="46">
        <f t="shared" si="5"/>
        <v>5</v>
      </c>
      <c r="I19" s="46">
        <f t="shared" si="5"/>
        <v>19</v>
      </c>
      <c r="J19" s="46">
        <f t="shared" ref="J19" si="6">+J9+J10+J11+J12+J13+J14+J15+J16</f>
        <v>19</v>
      </c>
      <c r="K19" s="46">
        <f>+K9+K10+K11+K12+K13+K14+K15+K16</f>
        <v>77</v>
      </c>
      <c r="L19" s="3"/>
    </row>
    <row r="20" spans="1:12" ht="21" customHeight="1" thickBot="1" x14ac:dyDescent="0.3">
      <c r="B20" s="38" t="s">
        <v>10</v>
      </c>
      <c r="C20" s="39">
        <f t="shared" ref="C20:K20" si="7">C19*100/C5</f>
        <v>8.1081081081081088</v>
      </c>
      <c r="D20" s="39">
        <f t="shared" si="7"/>
        <v>15.789473684210526</v>
      </c>
      <c r="E20" s="39">
        <f t="shared" si="7"/>
        <v>24.324324324324323</v>
      </c>
      <c r="F20" s="39">
        <f t="shared" si="7"/>
        <v>27.027027027027028</v>
      </c>
      <c r="G20" s="39">
        <f t="shared" si="7"/>
        <v>16.666666666666668</v>
      </c>
      <c r="H20" s="39">
        <f t="shared" si="7"/>
        <v>13.888888888888889</v>
      </c>
      <c r="I20" s="39">
        <f t="shared" si="7"/>
        <v>52.777777777777779</v>
      </c>
      <c r="J20" s="39">
        <f t="shared" ref="J20" si="8">J19*100/J5</f>
        <v>54.285714285714285</v>
      </c>
      <c r="K20" s="39">
        <f t="shared" si="7"/>
        <v>26.36986301369863</v>
      </c>
      <c r="L20" s="16"/>
    </row>
    <row r="21" spans="1:12" ht="21" customHeight="1" x14ac:dyDescent="0.25">
      <c r="B21" s="4"/>
      <c r="K21" s="3"/>
      <c r="L21" s="3"/>
    </row>
    <row r="22" spans="1:12" ht="21" hidden="1" customHeight="1" x14ac:dyDescent="0.25">
      <c r="B22" s="48" t="s">
        <v>125</v>
      </c>
      <c r="C22" s="47"/>
      <c r="D22" s="47"/>
      <c r="E22" s="47">
        <v>1</v>
      </c>
      <c r="F22" s="47"/>
      <c r="G22" s="47"/>
      <c r="H22" s="47"/>
      <c r="I22" s="47"/>
      <c r="J22" s="47"/>
      <c r="K22" s="47">
        <v>1</v>
      </c>
      <c r="L22" s="14"/>
    </row>
    <row r="23" spans="1:12" ht="21" hidden="1" customHeight="1" x14ac:dyDescent="0.25">
      <c r="B23" s="4"/>
      <c r="K23" s="14"/>
      <c r="L23" s="14"/>
    </row>
    <row r="24" spans="1:12" ht="21" hidden="1" customHeight="1" x14ac:dyDescent="0.25">
      <c r="B24" s="4"/>
      <c r="K24" s="14"/>
      <c r="L24" s="14"/>
    </row>
    <row r="25" spans="1:12" ht="21" hidden="1" customHeight="1" x14ac:dyDescent="0.25">
      <c r="A25" s="47">
        <v>702</v>
      </c>
      <c r="B25" s="261" t="s">
        <v>121</v>
      </c>
      <c r="C25" s="262"/>
      <c r="D25" s="262"/>
      <c r="E25" s="262"/>
      <c r="F25" s="262"/>
      <c r="G25" s="263"/>
      <c r="K25" s="14"/>
      <c r="L25" s="14"/>
    </row>
    <row r="26" spans="1:12" ht="21" hidden="1" customHeight="1" x14ac:dyDescent="0.25">
      <c r="A26" s="47">
        <v>704</v>
      </c>
      <c r="B26" s="261" t="s">
        <v>122</v>
      </c>
      <c r="C26" s="262"/>
      <c r="D26" s="262"/>
      <c r="E26" s="262"/>
      <c r="F26" s="262"/>
      <c r="G26" s="263"/>
      <c r="K26" s="14"/>
      <c r="L26" s="14"/>
    </row>
    <row r="27" spans="1:12" ht="21" hidden="1" customHeight="1" x14ac:dyDescent="0.25">
      <c r="A27" s="47">
        <v>705</v>
      </c>
      <c r="B27" s="261" t="s">
        <v>123</v>
      </c>
      <c r="C27" s="262"/>
      <c r="D27" s="262"/>
      <c r="E27" s="262"/>
      <c r="F27" s="262"/>
      <c r="G27" s="263"/>
      <c r="K27" s="14"/>
      <c r="L27" s="14"/>
    </row>
    <row r="28" spans="1:12" s="22" customFormat="1" ht="24" hidden="1" customHeight="1" x14ac:dyDescent="0.25">
      <c r="A28" s="47">
        <v>705</v>
      </c>
      <c r="B28" s="261" t="s">
        <v>124</v>
      </c>
      <c r="C28" s="262"/>
      <c r="D28" s="262"/>
      <c r="E28" s="262"/>
      <c r="F28" s="262"/>
      <c r="G28" s="263"/>
      <c r="H28" s="3"/>
      <c r="I28" s="3"/>
      <c r="J28" s="3"/>
    </row>
    <row r="29" spans="1:12" ht="21" hidden="1" customHeight="1" x14ac:dyDescent="0.25">
      <c r="B29" s="23"/>
      <c r="K29" s="14"/>
      <c r="L29" s="14"/>
    </row>
  </sheetData>
  <sheetProtection selectLockedCells="1" selectUnlockedCells="1"/>
  <mergeCells count="5">
    <mergeCell ref="B25:G25"/>
    <mergeCell ref="B26:G26"/>
    <mergeCell ref="B27:G27"/>
    <mergeCell ref="B28:G28"/>
    <mergeCell ref="B2:K2"/>
  </mergeCells>
  <phoneticPr fontId="7" type="noConversion"/>
  <pageMargins left="0.25" right="0.25" top="0.75" bottom="0.75" header="0.3" footer="0.3"/>
  <pageSetup paperSize="5" orientation="landscape" horizontalDpi="4294967293" verticalDpi="4294967293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382"/>
  <sheetViews>
    <sheetView topLeftCell="A339" zoomScale="84" zoomScaleNormal="84" workbookViewId="0">
      <selection activeCell="AB346" sqref="AB346"/>
    </sheetView>
  </sheetViews>
  <sheetFormatPr baseColWidth="10" defaultRowHeight="15.75" x14ac:dyDescent="0.25"/>
  <cols>
    <col min="1" max="1" width="59.42578125" style="62" customWidth="1"/>
    <col min="2" max="2" width="4.85546875" style="14" customWidth="1"/>
    <col min="3" max="13" width="4.85546875" style="14" hidden="1" customWidth="1"/>
    <col min="14" max="14" width="4.85546875" style="14" customWidth="1"/>
    <col min="15" max="24" width="4.85546875" style="14" hidden="1" customWidth="1"/>
    <col min="25" max="25" width="4.85546875" style="14" customWidth="1"/>
    <col min="26" max="26" width="3.7109375" style="14" customWidth="1"/>
    <col min="27" max="28" width="8" style="14" customWidth="1"/>
    <col min="29" max="38" width="3.7109375" style="14" customWidth="1"/>
    <col min="39" max="43" width="4" style="14" customWidth="1"/>
    <col min="44" max="46" width="11.42578125" style="14"/>
    <col min="47" max="49" width="6.28515625" style="14" customWidth="1"/>
    <col min="50" max="16384" width="11.42578125" style="14"/>
  </cols>
  <sheetData>
    <row r="1" spans="1:28" x14ac:dyDescent="0.25">
      <c r="A1" s="153" t="s">
        <v>79</v>
      </c>
      <c r="B1" s="273" t="e" vm="1">
        <v>#VALUE!</v>
      </c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</row>
    <row r="2" spans="1:28" x14ac:dyDescent="0.25">
      <c r="A2" s="153" t="s">
        <v>80</v>
      </c>
      <c r="B2" s="273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</row>
    <row r="3" spans="1:28" x14ac:dyDescent="0.25">
      <c r="A3" s="153" t="s">
        <v>81</v>
      </c>
      <c r="B3" s="27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</row>
    <row r="4" spans="1:28" x14ac:dyDescent="0.25">
      <c r="A4" s="153" t="s">
        <v>82</v>
      </c>
      <c r="B4" s="273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</row>
    <row r="5" spans="1:28" ht="16.5" thickBot="1" x14ac:dyDescent="0.3">
      <c r="A5" s="153" t="s">
        <v>427</v>
      </c>
      <c r="B5" s="273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</row>
    <row r="6" spans="1:28" ht="16.5" thickBot="1" x14ac:dyDescent="0.3">
      <c r="A6" s="154" t="s">
        <v>84</v>
      </c>
      <c r="B6" s="63" t="s">
        <v>85</v>
      </c>
      <c r="C6" s="154" t="s">
        <v>86</v>
      </c>
      <c r="D6" s="63" t="s">
        <v>87</v>
      </c>
      <c r="E6" s="154" t="s">
        <v>88</v>
      </c>
      <c r="F6" s="63" t="s">
        <v>134</v>
      </c>
      <c r="G6" s="154" t="s">
        <v>89</v>
      </c>
      <c r="H6" s="63" t="s">
        <v>135</v>
      </c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</row>
    <row r="7" spans="1:28" ht="16.5" thickBot="1" x14ac:dyDescent="0.3">
      <c r="A7" s="264" t="s">
        <v>41</v>
      </c>
      <c r="B7" s="264" t="s">
        <v>37</v>
      </c>
      <c r="C7" s="271" t="s">
        <v>50</v>
      </c>
      <c r="D7" s="271" t="s">
        <v>51</v>
      </c>
      <c r="E7" s="271" t="s">
        <v>52</v>
      </c>
      <c r="F7" s="271" t="s">
        <v>53</v>
      </c>
      <c r="G7" s="271" t="s">
        <v>313</v>
      </c>
      <c r="H7" s="271" t="s">
        <v>54</v>
      </c>
      <c r="I7" s="271" t="s">
        <v>55</v>
      </c>
      <c r="J7" s="271" t="s">
        <v>56</v>
      </c>
      <c r="K7" s="271" t="s">
        <v>57</v>
      </c>
      <c r="L7" s="271" t="s">
        <v>153</v>
      </c>
      <c r="M7" s="264" t="s">
        <v>37</v>
      </c>
      <c r="N7" s="264" t="s">
        <v>154</v>
      </c>
      <c r="O7" s="264" t="s">
        <v>155</v>
      </c>
      <c r="P7" s="264" t="s">
        <v>156</v>
      </c>
      <c r="Q7" s="264" t="s">
        <v>157</v>
      </c>
      <c r="R7" s="266" t="s">
        <v>158</v>
      </c>
      <c r="S7" s="267"/>
      <c r="T7" s="266" t="s">
        <v>159</v>
      </c>
      <c r="U7" s="267"/>
      <c r="V7" s="264" t="s">
        <v>107</v>
      </c>
      <c r="W7" s="264" t="s">
        <v>160</v>
      </c>
      <c r="X7" s="274" t="s">
        <v>160</v>
      </c>
    </row>
    <row r="8" spans="1:28" ht="16.5" thickBot="1" x14ac:dyDescent="0.3">
      <c r="A8" s="265"/>
      <c r="B8" s="265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65"/>
      <c r="N8" s="265"/>
      <c r="O8" s="265"/>
      <c r="P8" s="265"/>
      <c r="Q8" s="265"/>
      <c r="R8" s="155" t="s">
        <v>161</v>
      </c>
      <c r="S8" s="155" t="s">
        <v>162</v>
      </c>
      <c r="T8" s="155" t="s">
        <v>161</v>
      </c>
      <c r="U8" s="155" t="s">
        <v>162</v>
      </c>
      <c r="V8" s="265"/>
      <c r="W8" s="265"/>
      <c r="X8" s="275"/>
    </row>
    <row r="9" spans="1:28" ht="16.5" thickBot="1" x14ac:dyDescent="0.3">
      <c r="A9" s="64" t="s">
        <v>428</v>
      </c>
      <c r="B9" s="63">
        <v>1</v>
      </c>
      <c r="C9" s="63" t="s">
        <v>64</v>
      </c>
      <c r="D9" s="63" t="s">
        <v>48</v>
      </c>
      <c r="E9" s="63" t="s">
        <v>62</v>
      </c>
      <c r="F9" s="63" t="s">
        <v>38</v>
      </c>
      <c r="G9" s="63" t="s">
        <v>39</v>
      </c>
      <c r="H9" s="63" t="s">
        <v>63</v>
      </c>
      <c r="I9" s="63" t="s">
        <v>47</v>
      </c>
      <c r="J9" s="63" t="s">
        <v>59</v>
      </c>
      <c r="K9" s="63" t="s">
        <v>58</v>
      </c>
      <c r="L9" s="63" t="s">
        <v>48</v>
      </c>
      <c r="M9" s="63">
        <v>1</v>
      </c>
      <c r="N9" s="63">
        <v>0</v>
      </c>
      <c r="O9" s="63">
        <v>2</v>
      </c>
      <c r="P9" s="63">
        <v>5</v>
      </c>
      <c r="Q9" s="63">
        <v>3</v>
      </c>
      <c r="R9" s="63">
        <v>5</v>
      </c>
      <c r="S9" s="63"/>
      <c r="T9" s="63"/>
      <c r="U9" s="63"/>
      <c r="V9" s="63" t="s">
        <v>65</v>
      </c>
      <c r="W9" s="63">
        <v>1</v>
      </c>
      <c r="X9" s="63">
        <v>11</v>
      </c>
      <c r="AA9" s="14">
        <v>0</v>
      </c>
      <c r="AB9" s="14">
        <f>COUNTIF($N$9:$N$45,"=0")</f>
        <v>25</v>
      </c>
    </row>
    <row r="10" spans="1:28" ht="16.5" thickBot="1" x14ac:dyDescent="0.3">
      <c r="A10" s="64" t="s">
        <v>429</v>
      </c>
      <c r="B10" s="63">
        <v>2</v>
      </c>
      <c r="C10" s="63" t="s">
        <v>62</v>
      </c>
      <c r="D10" s="63" t="s">
        <v>38</v>
      </c>
      <c r="E10" s="63" t="s">
        <v>58</v>
      </c>
      <c r="F10" s="63" t="s">
        <v>38</v>
      </c>
      <c r="G10" s="63" t="s">
        <v>39</v>
      </c>
      <c r="H10" s="63" t="s">
        <v>48</v>
      </c>
      <c r="I10" s="63" t="s">
        <v>39</v>
      </c>
      <c r="J10" s="63" t="s">
        <v>38</v>
      </c>
      <c r="K10" s="63" t="s">
        <v>62</v>
      </c>
      <c r="L10" s="63" t="s">
        <v>33</v>
      </c>
      <c r="M10" s="63">
        <v>2</v>
      </c>
      <c r="N10" s="63">
        <v>0</v>
      </c>
      <c r="O10" s="63">
        <v>6</v>
      </c>
      <c r="P10" s="63">
        <v>4</v>
      </c>
      <c r="Q10" s="63">
        <v>0</v>
      </c>
      <c r="R10" s="63">
        <v>3</v>
      </c>
      <c r="S10" s="63"/>
      <c r="T10" s="63"/>
      <c r="U10" s="63"/>
      <c r="V10" s="63" t="s">
        <v>48</v>
      </c>
      <c r="W10" s="63">
        <v>12</v>
      </c>
      <c r="X10" s="63">
        <v>9</v>
      </c>
      <c r="AA10" s="14">
        <v>1</v>
      </c>
      <c r="AB10" s="14">
        <f>COUNTIF($N$9:$N$45,"=1")</f>
        <v>4</v>
      </c>
    </row>
    <row r="11" spans="1:28" ht="16.5" thickBot="1" x14ac:dyDescent="0.3">
      <c r="A11" s="64" t="s">
        <v>430</v>
      </c>
      <c r="B11" s="63">
        <v>3</v>
      </c>
      <c r="C11" s="63" t="s">
        <v>46</v>
      </c>
      <c r="D11" s="63" t="s">
        <v>39</v>
      </c>
      <c r="E11" s="63" t="s">
        <v>62</v>
      </c>
      <c r="F11" s="63" t="s">
        <v>62</v>
      </c>
      <c r="G11" s="63" t="s">
        <v>48</v>
      </c>
      <c r="H11" s="63" t="s">
        <v>62</v>
      </c>
      <c r="I11" s="63" t="s">
        <v>58</v>
      </c>
      <c r="J11" s="63" t="s">
        <v>33</v>
      </c>
      <c r="K11" s="63" t="s">
        <v>65</v>
      </c>
      <c r="L11" s="63" t="s">
        <v>62</v>
      </c>
      <c r="M11" s="63">
        <v>3</v>
      </c>
      <c r="N11" s="63">
        <v>0</v>
      </c>
      <c r="O11" s="63">
        <v>2</v>
      </c>
      <c r="P11" s="63">
        <v>7</v>
      </c>
      <c r="Q11" s="63">
        <v>1</v>
      </c>
      <c r="R11" s="63">
        <v>1</v>
      </c>
      <c r="S11" s="63"/>
      <c r="T11" s="63">
        <v>1</v>
      </c>
      <c r="U11" s="63"/>
      <c r="V11" s="63" t="s">
        <v>62</v>
      </c>
      <c r="W11" s="63">
        <v>3</v>
      </c>
      <c r="X11" s="63">
        <v>23</v>
      </c>
      <c r="AA11" s="14">
        <v>2</v>
      </c>
      <c r="AB11" s="14">
        <f>COUNTIF($N$9:$N$45,"=2")</f>
        <v>5</v>
      </c>
    </row>
    <row r="12" spans="1:28" ht="16.5" thickBot="1" x14ac:dyDescent="0.3">
      <c r="A12" s="64" t="s">
        <v>431</v>
      </c>
      <c r="B12" s="63">
        <v>4</v>
      </c>
      <c r="C12" s="63" t="s">
        <v>59</v>
      </c>
      <c r="D12" s="63" t="s">
        <v>62</v>
      </c>
      <c r="E12" s="63" t="s">
        <v>48</v>
      </c>
      <c r="F12" s="63" t="s">
        <v>58</v>
      </c>
      <c r="G12" s="63" t="s">
        <v>39</v>
      </c>
      <c r="H12" s="63" t="s">
        <v>62</v>
      </c>
      <c r="I12" s="63" t="s">
        <v>67</v>
      </c>
      <c r="J12" s="63" t="s">
        <v>32</v>
      </c>
      <c r="K12" s="63" t="s">
        <v>65</v>
      </c>
      <c r="L12" s="63" t="s">
        <v>48</v>
      </c>
      <c r="M12" s="63">
        <v>4</v>
      </c>
      <c r="N12" s="63">
        <v>0</v>
      </c>
      <c r="O12" s="63">
        <v>2</v>
      </c>
      <c r="P12" s="63">
        <v>6</v>
      </c>
      <c r="Q12" s="63">
        <v>2</v>
      </c>
      <c r="R12" s="63">
        <v>1</v>
      </c>
      <c r="S12" s="63"/>
      <c r="T12" s="63">
        <v>4</v>
      </c>
      <c r="U12" s="63"/>
      <c r="V12" s="63" t="s">
        <v>62</v>
      </c>
      <c r="W12" s="63">
        <v>4</v>
      </c>
      <c r="X12" s="63">
        <v>4</v>
      </c>
      <c r="AA12" s="14">
        <v>3</v>
      </c>
      <c r="AB12" s="14">
        <f>COUNTIF($N$9:$N$45,"=3")</f>
        <v>1</v>
      </c>
    </row>
    <row r="13" spans="1:28" ht="16.5" thickBot="1" x14ac:dyDescent="0.3">
      <c r="A13" s="64" t="s">
        <v>432</v>
      </c>
      <c r="B13" s="63">
        <v>5</v>
      </c>
      <c r="C13" s="63" t="s">
        <v>59</v>
      </c>
      <c r="D13" s="63" t="s">
        <v>39</v>
      </c>
      <c r="E13" s="63" t="s">
        <v>59</v>
      </c>
      <c r="F13" s="63" t="s">
        <v>62</v>
      </c>
      <c r="G13" s="63" t="s">
        <v>33</v>
      </c>
      <c r="H13" s="63" t="s">
        <v>33</v>
      </c>
      <c r="I13" s="63" t="s">
        <v>66</v>
      </c>
      <c r="J13" s="63" t="s">
        <v>60</v>
      </c>
      <c r="K13" s="63" t="s">
        <v>58</v>
      </c>
      <c r="L13" s="63" t="s">
        <v>62</v>
      </c>
      <c r="M13" s="63">
        <v>5</v>
      </c>
      <c r="N13" s="63">
        <v>0</v>
      </c>
      <c r="O13" s="63">
        <v>4</v>
      </c>
      <c r="P13" s="63">
        <v>3</v>
      </c>
      <c r="Q13" s="63">
        <v>3</v>
      </c>
      <c r="R13" s="63"/>
      <c r="S13" s="63"/>
      <c r="T13" s="63"/>
      <c r="U13" s="63"/>
      <c r="V13" s="63" t="s">
        <v>62</v>
      </c>
      <c r="W13" s="63">
        <v>5</v>
      </c>
      <c r="X13" s="63">
        <v>7</v>
      </c>
      <c r="AA13" s="14">
        <v>4</v>
      </c>
      <c r="AB13" s="14">
        <f>COUNTIF($N$9:$N$45,"=4")</f>
        <v>1</v>
      </c>
    </row>
    <row r="14" spans="1:28" ht="16.5" thickBot="1" x14ac:dyDescent="0.3">
      <c r="A14" s="64" t="s">
        <v>433</v>
      </c>
      <c r="B14" s="63">
        <v>6</v>
      </c>
      <c r="C14" s="63" t="s">
        <v>45</v>
      </c>
      <c r="D14" s="63" t="s">
        <v>36</v>
      </c>
      <c r="E14" s="63" t="s">
        <v>62</v>
      </c>
      <c r="F14" s="63" t="s">
        <v>35</v>
      </c>
      <c r="G14" s="63" t="s">
        <v>48</v>
      </c>
      <c r="H14" s="63" t="s">
        <v>34</v>
      </c>
      <c r="I14" s="63" t="s">
        <v>35</v>
      </c>
      <c r="J14" s="63" t="s">
        <v>30</v>
      </c>
      <c r="K14" s="63" t="s">
        <v>58</v>
      </c>
      <c r="L14" s="63" t="s">
        <v>32</v>
      </c>
      <c r="M14" s="63">
        <v>6</v>
      </c>
      <c r="N14" s="63">
        <v>2</v>
      </c>
      <c r="O14" s="63">
        <v>5</v>
      </c>
      <c r="P14" s="63">
        <v>3</v>
      </c>
      <c r="Q14" s="63">
        <v>0</v>
      </c>
      <c r="R14" s="63">
        <v>5</v>
      </c>
      <c r="S14" s="63"/>
      <c r="T14" s="63"/>
      <c r="U14" s="63"/>
      <c r="V14" s="63" t="s">
        <v>61</v>
      </c>
      <c r="W14" s="63">
        <v>26</v>
      </c>
      <c r="X14" s="63">
        <v>6</v>
      </c>
      <c r="AA14" s="14">
        <v>5</v>
      </c>
      <c r="AB14" s="14">
        <f>COUNTIF($N$9:$N$45,"=5")</f>
        <v>0</v>
      </c>
    </row>
    <row r="15" spans="1:28" ht="16.5" thickBot="1" x14ac:dyDescent="0.3">
      <c r="A15" s="64" t="s">
        <v>434</v>
      </c>
      <c r="B15" s="63">
        <v>7</v>
      </c>
      <c r="C15" s="63" t="s">
        <v>74</v>
      </c>
      <c r="D15" s="63" t="s">
        <v>68</v>
      </c>
      <c r="E15" s="63" t="s">
        <v>71</v>
      </c>
      <c r="F15" s="63" t="s">
        <v>31</v>
      </c>
      <c r="G15" s="63" t="s">
        <v>33</v>
      </c>
      <c r="H15" s="63" t="s">
        <v>61</v>
      </c>
      <c r="I15" s="63" t="s">
        <v>32</v>
      </c>
      <c r="J15" s="63" t="s">
        <v>31</v>
      </c>
      <c r="K15" s="63" t="s">
        <v>76</v>
      </c>
      <c r="L15" s="63" t="s">
        <v>72</v>
      </c>
      <c r="M15" s="63">
        <v>7</v>
      </c>
      <c r="N15" s="63">
        <v>7</v>
      </c>
      <c r="O15" s="63">
        <v>3</v>
      </c>
      <c r="P15" s="63">
        <v>0</v>
      </c>
      <c r="Q15" s="63">
        <v>0</v>
      </c>
      <c r="R15" s="63">
        <v>34</v>
      </c>
      <c r="S15" s="63"/>
      <c r="T15" s="63">
        <v>3</v>
      </c>
      <c r="U15" s="63"/>
      <c r="V15" s="63" t="s">
        <v>28</v>
      </c>
      <c r="W15" s="63">
        <v>34</v>
      </c>
      <c r="X15" s="63">
        <v>10</v>
      </c>
      <c r="AA15" s="14">
        <v>6</v>
      </c>
      <c r="AB15" s="14">
        <f>COUNTIF($N$9:$N$45,"=6")</f>
        <v>0</v>
      </c>
    </row>
    <row r="16" spans="1:28" ht="16.5" thickBot="1" x14ac:dyDescent="0.3">
      <c r="A16" s="64" t="s">
        <v>435</v>
      </c>
      <c r="B16" s="63">
        <v>8</v>
      </c>
      <c r="C16" s="63" t="s">
        <v>58</v>
      </c>
      <c r="D16" s="63" t="s">
        <v>63</v>
      </c>
      <c r="E16" s="63" t="s">
        <v>58</v>
      </c>
      <c r="F16" s="63" t="s">
        <v>59</v>
      </c>
      <c r="G16" s="63" t="s">
        <v>38</v>
      </c>
      <c r="H16" s="63" t="s">
        <v>61</v>
      </c>
      <c r="I16" s="63" t="s">
        <v>58</v>
      </c>
      <c r="J16" s="63" t="s">
        <v>48</v>
      </c>
      <c r="K16" s="63" t="s">
        <v>46</v>
      </c>
      <c r="L16" s="63" t="s">
        <v>61</v>
      </c>
      <c r="M16" s="63">
        <v>8</v>
      </c>
      <c r="N16" s="63">
        <v>0</v>
      </c>
      <c r="O16" s="63">
        <v>3</v>
      </c>
      <c r="P16" s="63">
        <v>5</v>
      </c>
      <c r="Q16" s="63">
        <v>2</v>
      </c>
      <c r="R16" s="63">
        <v>3</v>
      </c>
      <c r="S16" s="63"/>
      <c r="T16" s="63"/>
      <c r="U16" s="63"/>
      <c r="V16" s="63" t="s">
        <v>63</v>
      </c>
      <c r="W16" s="63">
        <v>9</v>
      </c>
      <c r="X16" s="63">
        <v>22</v>
      </c>
      <c r="AA16" s="14">
        <v>7</v>
      </c>
      <c r="AB16" s="14">
        <f>COUNTIF($N$9:$N$45,"=7")</f>
        <v>1</v>
      </c>
    </row>
    <row r="17" spans="1:28" ht="16.5" thickBot="1" x14ac:dyDescent="0.3">
      <c r="A17" s="64" t="s">
        <v>436</v>
      </c>
      <c r="B17" s="63">
        <v>9</v>
      </c>
      <c r="C17" s="63" t="s">
        <v>58</v>
      </c>
      <c r="D17" s="63" t="s">
        <v>38</v>
      </c>
      <c r="E17" s="63" t="s">
        <v>48</v>
      </c>
      <c r="F17" s="63" t="s">
        <v>60</v>
      </c>
      <c r="G17" s="63" t="s">
        <v>33</v>
      </c>
      <c r="H17" s="63" t="s">
        <v>38</v>
      </c>
      <c r="I17" s="63" t="s">
        <v>32</v>
      </c>
      <c r="J17" s="63" t="s">
        <v>36</v>
      </c>
      <c r="K17" s="63" t="s">
        <v>59</v>
      </c>
      <c r="L17" s="63" t="s">
        <v>60</v>
      </c>
      <c r="M17" s="63">
        <v>9</v>
      </c>
      <c r="N17" s="63">
        <v>0</v>
      </c>
      <c r="O17" s="63">
        <v>7</v>
      </c>
      <c r="P17" s="63">
        <v>2</v>
      </c>
      <c r="Q17" s="63">
        <v>1</v>
      </c>
      <c r="R17" s="63">
        <v>3</v>
      </c>
      <c r="S17" s="63"/>
      <c r="T17" s="63"/>
      <c r="U17" s="63"/>
      <c r="V17" s="63" t="s">
        <v>38</v>
      </c>
      <c r="W17" s="63">
        <v>19</v>
      </c>
      <c r="X17" s="63">
        <v>14</v>
      </c>
      <c r="AA17" s="14">
        <v>8</v>
      </c>
      <c r="AB17" s="14">
        <f>COUNTIF($N$9:$N$45,"=8")</f>
        <v>0</v>
      </c>
    </row>
    <row r="18" spans="1:28" ht="16.5" thickBot="1" x14ac:dyDescent="0.3">
      <c r="A18" s="64" t="s">
        <v>437</v>
      </c>
      <c r="B18" s="63">
        <v>10</v>
      </c>
      <c r="C18" s="63" t="s">
        <v>48</v>
      </c>
      <c r="D18" s="63" t="s">
        <v>61</v>
      </c>
      <c r="E18" s="63" t="s">
        <v>45</v>
      </c>
      <c r="F18" s="63" t="s">
        <v>46</v>
      </c>
      <c r="G18" s="63" t="s">
        <v>33</v>
      </c>
      <c r="H18" s="63" t="s">
        <v>35</v>
      </c>
      <c r="I18" s="63" t="s">
        <v>45</v>
      </c>
      <c r="J18" s="63" t="s">
        <v>33</v>
      </c>
      <c r="K18" s="63" t="s">
        <v>48</v>
      </c>
      <c r="L18" s="63" t="s">
        <v>49</v>
      </c>
      <c r="M18" s="63">
        <v>10</v>
      </c>
      <c r="N18" s="63">
        <v>0</v>
      </c>
      <c r="O18" s="63">
        <v>7</v>
      </c>
      <c r="P18" s="63">
        <v>2</v>
      </c>
      <c r="Q18" s="63">
        <v>1</v>
      </c>
      <c r="R18" s="63">
        <v>8</v>
      </c>
      <c r="S18" s="63"/>
      <c r="T18" s="63"/>
      <c r="U18" s="63"/>
      <c r="V18" s="63" t="s">
        <v>32</v>
      </c>
      <c r="W18" s="63">
        <v>21</v>
      </c>
      <c r="X18" s="63">
        <v>17</v>
      </c>
      <c r="AA18" s="14">
        <v>9</v>
      </c>
      <c r="AB18" s="14">
        <f>COUNTIF($N$9:$N$45,"=9")</f>
        <v>0</v>
      </c>
    </row>
    <row r="19" spans="1:28" ht="16.5" thickBot="1" x14ac:dyDescent="0.3">
      <c r="A19" s="64" t="s">
        <v>438</v>
      </c>
      <c r="B19" s="63">
        <v>11</v>
      </c>
      <c r="C19" s="63" t="s">
        <v>48</v>
      </c>
      <c r="D19" s="63" t="s">
        <v>33</v>
      </c>
      <c r="E19" s="63" t="s">
        <v>59</v>
      </c>
      <c r="F19" s="63" t="s">
        <v>62</v>
      </c>
      <c r="G19" s="63" t="s">
        <v>48</v>
      </c>
      <c r="H19" s="63" t="s">
        <v>59</v>
      </c>
      <c r="I19" s="63" t="s">
        <v>67</v>
      </c>
      <c r="J19" s="63" t="s">
        <v>32</v>
      </c>
      <c r="K19" s="63" t="s">
        <v>47</v>
      </c>
      <c r="L19" s="63" t="s">
        <v>60</v>
      </c>
      <c r="M19" s="63">
        <v>11</v>
      </c>
      <c r="N19" s="63">
        <v>0</v>
      </c>
      <c r="O19" s="63">
        <v>3</v>
      </c>
      <c r="P19" s="63">
        <v>3</v>
      </c>
      <c r="Q19" s="63">
        <v>4</v>
      </c>
      <c r="R19" s="63"/>
      <c r="S19" s="63"/>
      <c r="T19" s="63">
        <v>1</v>
      </c>
      <c r="U19" s="63"/>
      <c r="V19" s="63" t="s">
        <v>62</v>
      </c>
      <c r="W19" s="63">
        <v>6</v>
      </c>
      <c r="X19" s="63">
        <v>15</v>
      </c>
      <c r="AA19" s="14">
        <v>10</v>
      </c>
      <c r="AB19" s="14">
        <f>COUNTIF($N$9:$N$45,"=10")</f>
        <v>0</v>
      </c>
    </row>
    <row r="20" spans="1:28" ht="16.5" thickBot="1" x14ac:dyDescent="0.3">
      <c r="A20" s="64" t="s">
        <v>439</v>
      </c>
      <c r="B20" s="63">
        <v>12</v>
      </c>
      <c r="C20" s="63" t="s">
        <v>33</v>
      </c>
      <c r="D20" s="63" t="s">
        <v>33</v>
      </c>
      <c r="E20" s="63" t="s">
        <v>58</v>
      </c>
      <c r="F20" s="63" t="s">
        <v>48</v>
      </c>
      <c r="G20" s="63" t="s">
        <v>48</v>
      </c>
      <c r="H20" s="63" t="s">
        <v>61</v>
      </c>
      <c r="I20" s="63" t="s">
        <v>48</v>
      </c>
      <c r="J20" s="63" t="s">
        <v>48</v>
      </c>
      <c r="K20" s="63" t="s">
        <v>67</v>
      </c>
      <c r="L20" s="63" t="s">
        <v>61</v>
      </c>
      <c r="M20" s="63">
        <v>12</v>
      </c>
      <c r="N20" s="63">
        <v>0</v>
      </c>
      <c r="O20" s="63">
        <v>4</v>
      </c>
      <c r="P20" s="63">
        <v>5</v>
      </c>
      <c r="Q20" s="63">
        <v>1</v>
      </c>
      <c r="R20" s="63">
        <v>3</v>
      </c>
      <c r="S20" s="63"/>
      <c r="T20" s="63"/>
      <c r="U20" s="63"/>
      <c r="V20" s="63" t="s">
        <v>39</v>
      </c>
      <c r="W20" s="63">
        <v>15</v>
      </c>
      <c r="X20" s="63">
        <v>9</v>
      </c>
      <c r="AB20" s="14">
        <f>SUM(AB9:AB19)</f>
        <v>37</v>
      </c>
    </row>
    <row r="21" spans="1:28" ht="16.5" thickBot="1" x14ac:dyDescent="0.3">
      <c r="A21" s="64" t="s">
        <v>440</v>
      </c>
      <c r="B21" s="63">
        <v>13</v>
      </c>
      <c r="C21" s="63" t="s">
        <v>60</v>
      </c>
      <c r="D21" s="63" t="s">
        <v>39</v>
      </c>
      <c r="E21" s="63" t="s">
        <v>58</v>
      </c>
      <c r="F21" s="63" t="s">
        <v>62</v>
      </c>
      <c r="G21" s="63" t="s">
        <v>39</v>
      </c>
      <c r="H21" s="63" t="s">
        <v>61</v>
      </c>
      <c r="I21" s="63" t="s">
        <v>60</v>
      </c>
      <c r="J21" s="63" t="s">
        <v>48</v>
      </c>
      <c r="K21" s="63" t="s">
        <v>46</v>
      </c>
      <c r="L21" s="63" t="s">
        <v>48</v>
      </c>
      <c r="M21" s="63">
        <v>13</v>
      </c>
      <c r="N21" s="63">
        <v>0</v>
      </c>
      <c r="O21" s="63">
        <v>5</v>
      </c>
      <c r="P21" s="63">
        <v>4</v>
      </c>
      <c r="Q21" s="63">
        <v>1</v>
      </c>
      <c r="R21" s="63">
        <v>4</v>
      </c>
      <c r="S21" s="63"/>
      <c r="T21" s="63">
        <v>1</v>
      </c>
      <c r="U21" s="63"/>
      <c r="V21" s="63" t="s">
        <v>48</v>
      </c>
      <c r="W21" s="63">
        <v>13</v>
      </c>
      <c r="X21" s="63">
        <v>1</v>
      </c>
    </row>
    <row r="22" spans="1:28" ht="16.5" thickBot="1" x14ac:dyDescent="0.3">
      <c r="A22" s="64" t="s">
        <v>441</v>
      </c>
      <c r="B22" s="63">
        <v>14</v>
      </c>
      <c r="C22" s="63" t="s">
        <v>32</v>
      </c>
      <c r="D22" s="63" t="s">
        <v>36</v>
      </c>
      <c r="E22" s="63" t="s">
        <v>45</v>
      </c>
      <c r="F22" s="63" t="s">
        <v>45</v>
      </c>
      <c r="G22" s="63" t="s">
        <v>33</v>
      </c>
      <c r="H22" s="63" t="s">
        <v>31</v>
      </c>
      <c r="I22" s="63" t="s">
        <v>35</v>
      </c>
      <c r="J22" s="63" t="s">
        <v>68</v>
      </c>
      <c r="K22" s="63" t="s">
        <v>36</v>
      </c>
      <c r="L22" s="63" t="s">
        <v>74</v>
      </c>
      <c r="M22" s="63">
        <v>14</v>
      </c>
      <c r="N22" s="63">
        <v>3</v>
      </c>
      <c r="O22" s="63">
        <v>7</v>
      </c>
      <c r="P22" s="63">
        <v>0</v>
      </c>
      <c r="Q22" s="63">
        <v>0</v>
      </c>
      <c r="R22" s="63">
        <v>2</v>
      </c>
      <c r="S22" s="63"/>
      <c r="T22" s="63">
        <v>2</v>
      </c>
      <c r="U22" s="63"/>
      <c r="V22" s="63" t="s">
        <v>45</v>
      </c>
      <c r="W22" s="63">
        <v>31</v>
      </c>
      <c r="X22" s="63">
        <v>13</v>
      </c>
    </row>
    <row r="23" spans="1:28" ht="16.5" thickBot="1" x14ac:dyDescent="0.3">
      <c r="A23" s="64" t="s">
        <v>442</v>
      </c>
      <c r="B23" s="63">
        <v>15</v>
      </c>
      <c r="C23" s="63" t="s">
        <v>61</v>
      </c>
      <c r="D23" s="63" t="s">
        <v>33</v>
      </c>
      <c r="E23" s="63" t="s">
        <v>45</v>
      </c>
      <c r="F23" s="63" t="s">
        <v>32</v>
      </c>
      <c r="G23" s="63" t="s">
        <v>33</v>
      </c>
      <c r="H23" s="63" t="s">
        <v>49</v>
      </c>
      <c r="I23" s="63" t="s">
        <v>33</v>
      </c>
      <c r="J23" s="63" t="s">
        <v>68</v>
      </c>
      <c r="K23" s="63" t="s">
        <v>65</v>
      </c>
      <c r="L23" s="63" t="s">
        <v>61</v>
      </c>
      <c r="M23" s="63">
        <v>15</v>
      </c>
      <c r="N23" s="63">
        <v>1</v>
      </c>
      <c r="O23" s="63">
        <v>8</v>
      </c>
      <c r="P23" s="63">
        <v>1</v>
      </c>
      <c r="Q23" s="63">
        <v>0</v>
      </c>
      <c r="R23" s="63">
        <v>7</v>
      </c>
      <c r="S23" s="63"/>
      <c r="T23" s="63">
        <v>2</v>
      </c>
      <c r="U23" s="63"/>
      <c r="V23" s="63" t="s">
        <v>61</v>
      </c>
      <c r="W23" s="63">
        <v>25</v>
      </c>
      <c r="X23" s="63">
        <v>32</v>
      </c>
    </row>
    <row r="24" spans="1:28" ht="16.5" thickBot="1" x14ac:dyDescent="0.3">
      <c r="A24" s="64" t="s">
        <v>443</v>
      </c>
      <c r="B24" s="63">
        <v>16</v>
      </c>
      <c r="C24" s="63" t="s">
        <v>38</v>
      </c>
      <c r="D24" s="63" t="s">
        <v>39</v>
      </c>
      <c r="E24" s="63" t="s">
        <v>71</v>
      </c>
      <c r="F24" s="63" t="s">
        <v>36</v>
      </c>
      <c r="G24" s="63" t="s">
        <v>39</v>
      </c>
      <c r="H24" s="63" t="s">
        <v>33</v>
      </c>
      <c r="I24" s="63" t="s">
        <v>61</v>
      </c>
      <c r="J24" s="63" t="s">
        <v>40</v>
      </c>
      <c r="K24" s="63" t="s">
        <v>63</v>
      </c>
      <c r="L24" s="63" t="s">
        <v>61</v>
      </c>
      <c r="M24" s="63">
        <v>16</v>
      </c>
      <c r="N24" s="63">
        <v>2</v>
      </c>
      <c r="O24" s="63">
        <v>7</v>
      </c>
      <c r="P24" s="63">
        <v>1</v>
      </c>
      <c r="Q24" s="63">
        <v>0</v>
      </c>
      <c r="R24" s="63">
        <v>5</v>
      </c>
      <c r="S24" s="63"/>
      <c r="T24" s="63"/>
      <c r="U24" s="63"/>
      <c r="V24" s="63" t="s">
        <v>49</v>
      </c>
      <c r="W24" s="63">
        <v>27</v>
      </c>
      <c r="X24" s="63">
        <v>16</v>
      </c>
    </row>
    <row r="25" spans="1:28" ht="16.5" thickBot="1" x14ac:dyDescent="0.3">
      <c r="A25" s="64" t="s">
        <v>444</v>
      </c>
      <c r="B25" s="63">
        <v>17</v>
      </c>
      <c r="C25" s="63" t="s">
        <v>58</v>
      </c>
      <c r="D25" s="63" t="s">
        <v>65</v>
      </c>
      <c r="E25" s="63" t="s">
        <v>48</v>
      </c>
      <c r="F25" s="63" t="s">
        <v>58</v>
      </c>
      <c r="G25" s="63" t="s">
        <v>48</v>
      </c>
      <c r="H25" s="63" t="s">
        <v>45</v>
      </c>
      <c r="I25" s="63" t="s">
        <v>46</v>
      </c>
      <c r="J25" s="63" t="s">
        <v>48</v>
      </c>
      <c r="K25" s="63" t="s">
        <v>67</v>
      </c>
      <c r="L25" s="63" t="s">
        <v>38</v>
      </c>
      <c r="M25" s="63">
        <v>17</v>
      </c>
      <c r="N25" s="63">
        <v>0</v>
      </c>
      <c r="O25" s="63">
        <v>2</v>
      </c>
      <c r="P25" s="63">
        <v>6</v>
      </c>
      <c r="Q25" s="63">
        <v>2</v>
      </c>
      <c r="R25" s="63"/>
      <c r="S25" s="63"/>
      <c r="T25" s="63">
        <v>2</v>
      </c>
      <c r="U25" s="63"/>
      <c r="V25" s="63" t="s">
        <v>63</v>
      </c>
      <c r="W25" s="63">
        <v>8</v>
      </c>
      <c r="X25" s="63">
        <v>30</v>
      </c>
    </row>
    <row r="26" spans="1:28" ht="16.5" thickBot="1" x14ac:dyDescent="0.3">
      <c r="A26" s="64" t="s">
        <v>445</v>
      </c>
      <c r="B26" s="63">
        <v>18</v>
      </c>
      <c r="C26" s="63" t="s">
        <v>63</v>
      </c>
      <c r="D26" s="63" t="s">
        <v>39</v>
      </c>
      <c r="E26" s="63" t="s">
        <v>62</v>
      </c>
      <c r="F26" s="63" t="s">
        <v>60</v>
      </c>
      <c r="G26" s="63" t="s">
        <v>48</v>
      </c>
      <c r="H26" s="63" t="s">
        <v>36</v>
      </c>
      <c r="I26" s="63" t="s">
        <v>58</v>
      </c>
      <c r="J26" s="63" t="s">
        <v>35</v>
      </c>
      <c r="K26" s="63" t="s">
        <v>46</v>
      </c>
      <c r="L26" s="63" t="s">
        <v>36</v>
      </c>
      <c r="M26" s="63">
        <v>18</v>
      </c>
      <c r="N26" s="63">
        <v>0</v>
      </c>
      <c r="O26" s="63">
        <v>5</v>
      </c>
      <c r="P26" s="63">
        <v>4</v>
      </c>
      <c r="Q26" s="63">
        <v>1</v>
      </c>
      <c r="R26" s="63"/>
      <c r="S26" s="63"/>
      <c r="T26" s="63"/>
      <c r="U26" s="63"/>
      <c r="V26" s="63" t="s">
        <v>38</v>
      </c>
      <c r="W26" s="63">
        <v>18</v>
      </c>
      <c r="X26" s="63">
        <v>21</v>
      </c>
    </row>
    <row r="27" spans="1:28" ht="16.5" thickBot="1" x14ac:dyDescent="0.3">
      <c r="A27" s="64" t="s">
        <v>446</v>
      </c>
      <c r="B27" s="63">
        <v>19</v>
      </c>
      <c r="C27" s="63" t="s">
        <v>49</v>
      </c>
      <c r="D27" s="63" t="s">
        <v>49</v>
      </c>
      <c r="E27" s="63" t="s">
        <v>71</v>
      </c>
      <c r="F27" s="63" t="s">
        <v>45</v>
      </c>
      <c r="G27" s="63" t="s">
        <v>39</v>
      </c>
      <c r="H27" s="63" t="s">
        <v>49</v>
      </c>
      <c r="I27" s="63" t="s">
        <v>39</v>
      </c>
      <c r="J27" s="63" t="s">
        <v>72</v>
      </c>
      <c r="K27" s="63" t="s">
        <v>48</v>
      </c>
      <c r="L27" s="63" t="s">
        <v>49</v>
      </c>
      <c r="M27" s="63">
        <v>19</v>
      </c>
      <c r="N27" s="63">
        <v>2</v>
      </c>
      <c r="O27" s="63">
        <v>7</v>
      </c>
      <c r="P27" s="63">
        <v>1</v>
      </c>
      <c r="Q27" s="63">
        <v>0</v>
      </c>
      <c r="R27" s="63">
        <v>3</v>
      </c>
      <c r="S27" s="63"/>
      <c r="T27" s="63"/>
      <c r="U27" s="63"/>
      <c r="V27" s="63" t="s">
        <v>36</v>
      </c>
      <c r="W27" s="63">
        <v>29</v>
      </c>
      <c r="X27" s="63">
        <v>24</v>
      </c>
    </row>
    <row r="28" spans="1:28" ht="16.5" thickBot="1" x14ac:dyDescent="0.3">
      <c r="A28" s="64" t="s">
        <v>447</v>
      </c>
      <c r="B28" s="63">
        <v>20</v>
      </c>
      <c r="C28" s="63" t="s">
        <v>49</v>
      </c>
      <c r="D28" s="63" t="s">
        <v>32</v>
      </c>
      <c r="E28" s="63" t="s">
        <v>33</v>
      </c>
      <c r="F28" s="63" t="s">
        <v>33</v>
      </c>
      <c r="G28" s="63" t="s">
        <v>48</v>
      </c>
      <c r="H28" s="63" t="s">
        <v>49</v>
      </c>
      <c r="I28" s="63" t="s">
        <v>65</v>
      </c>
      <c r="J28" s="63" t="s">
        <v>28</v>
      </c>
      <c r="K28" s="63" t="s">
        <v>60</v>
      </c>
      <c r="L28" s="63" t="s">
        <v>28</v>
      </c>
      <c r="M28" s="63">
        <v>20</v>
      </c>
      <c r="N28" s="63">
        <v>2</v>
      </c>
      <c r="O28" s="63">
        <v>6</v>
      </c>
      <c r="P28" s="63">
        <v>2</v>
      </c>
      <c r="Q28" s="63">
        <v>0</v>
      </c>
      <c r="R28" s="63"/>
      <c r="S28" s="63"/>
      <c r="T28" s="63"/>
      <c r="U28" s="63"/>
      <c r="V28" s="63" t="s">
        <v>61</v>
      </c>
      <c r="W28" s="63">
        <v>24</v>
      </c>
      <c r="X28" s="63">
        <v>18</v>
      </c>
    </row>
    <row r="29" spans="1:28" ht="16.5" thickBot="1" x14ac:dyDescent="0.3">
      <c r="A29" s="64" t="s">
        <v>448</v>
      </c>
      <c r="B29" s="63">
        <v>21</v>
      </c>
      <c r="C29" s="63" t="s">
        <v>62</v>
      </c>
      <c r="D29" s="63" t="s">
        <v>35</v>
      </c>
      <c r="E29" s="63" t="s">
        <v>59</v>
      </c>
      <c r="F29" s="63" t="s">
        <v>60</v>
      </c>
      <c r="G29" s="63" t="s">
        <v>38</v>
      </c>
      <c r="H29" s="63" t="s">
        <v>45</v>
      </c>
      <c r="I29" s="63" t="s">
        <v>33</v>
      </c>
      <c r="J29" s="63" t="s">
        <v>45</v>
      </c>
      <c r="K29" s="63" t="s">
        <v>33</v>
      </c>
      <c r="L29" s="63" t="s">
        <v>49</v>
      </c>
      <c r="M29" s="63">
        <v>21</v>
      </c>
      <c r="N29" s="63">
        <v>0</v>
      </c>
      <c r="O29" s="63">
        <v>8</v>
      </c>
      <c r="P29" s="63">
        <v>1</v>
      </c>
      <c r="Q29" s="63">
        <v>1</v>
      </c>
      <c r="R29" s="63">
        <v>4</v>
      </c>
      <c r="S29" s="63"/>
      <c r="T29" s="63"/>
      <c r="U29" s="63"/>
      <c r="V29" s="63" t="s">
        <v>32</v>
      </c>
      <c r="W29" s="63">
        <v>22</v>
      </c>
      <c r="X29" s="63">
        <v>22</v>
      </c>
    </row>
    <row r="30" spans="1:28" ht="16.5" thickBot="1" x14ac:dyDescent="0.3">
      <c r="A30" s="64" t="s">
        <v>315</v>
      </c>
      <c r="B30" s="63">
        <v>22</v>
      </c>
      <c r="C30" s="63" t="s">
        <v>33</v>
      </c>
      <c r="D30" s="63" t="s">
        <v>38</v>
      </c>
      <c r="E30" s="63" t="s">
        <v>48</v>
      </c>
      <c r="F30" s="63" t="s">
        <v>39</v>
      </c>
      <c r="G30" s="63" t="s">
        <v>39</v>
      </c>
      <c r="H30" s="63" t="s">
        <v>36</v>
      </c>
      <c r="I30" s="63" t="s">
        <v>61</v>
      </c>
      <c r="J30" s="63" t="s">
        <v>29</v>
      </c>
      <c r="K30" s="63" t="s">
        <v>60</v>
      </c>
      <c r="L30" s="63" t="s">
        <v>38</v>
      </c>
      <c r="M30" s="63">
        <v>22</v>
      </c>
      <c r="N30" s="63">
        <v>1</v>
      </c>
      <c r="O30" s="63">
        <v>8</v>
      </c>
      <c r="P30" s="63">
        <v>1</v>
      </c>
      <c r="Q30" s="63">
        <v>0</v>
      </c>
      <c r="R30" s="63"/>
      <c r="S30" s="63"/>
      <c r="T30" s="63"/>
      <c r="U30" s="63"/>
      <c r="V30" s="63" t="s">
        <v>32</v>
      </c>
      <c r="W30" s="63">
        <v>23</v>
      </c>
      <c r="X30" s="63">
        <v>29</v>
      </c>
    </row>
    <row r="31" spans="1:28" ht="16.5" thickBot="1" x14ac:dyDescent="0.3">
      <c r="A31" s="64" t="s">
        <v>449</v>
      </c>
      <c r="B31" s="63">
        <v>23</v>
      </c>
      <c r="C31" s="63" t="s">
        <v>39</v>
      </c>
      <c r="D31" s="63" t="s">
        <v>62</v>
      </c>
      <c r="E31" s="63" t="s">
        <v>33</v>
      </c>
      <c r="F31" s="63" t="s">
        <v>58</v>
      </c>
      <c r="G31" s="63" t="s">
        <v>48</v>
      </c>
      <c r="H31" s="63" t="s">
        <v>39</v>
      </c>
      <c r="I31" s="63" t="s">
        <v>46</v>
      </c>
      <c r="J31" s="63" t="s">
        <v>60</v>
      </c>
      <c r="K31" s="63" t="s">
        <v>47</v>
      </c>
      <c r="L31" s="63" t="s">
        <v>58</v>
      </c>
      <c r="M31" s="63">
        <v>23</v>
      </c>
      <c r="N31" s="63">
        <v>0</v>
      </c>
      <c r="O31" s="63">
        <v>4</v>
      </c>
      <c r="P31" s="63">
        <v>4</v>
      </c>
      <c r="Q31" s="63">
        <v>2</v>
      </c>
      <c r="R31" s="63">
        <v>2</v>
      </c>
      <c r="S31" s="63"/>
      <c r="T31" s="63"/>
      <c r="U31" s="63"/>
      <c r="V31" s="63" t="s">
        <v>62</v>
      </c>
      <c r="W31" s="63">
        <v>5</v>
      </c>
      <c r="X31" s="63">
        <v>17</v>
      </c>
    </row>
    <row r="32" spans="1:28" ht="16.5" thickBot="1" x14ac:dyDescent="0.3">
      <c r="A32" s="64" t="s">
        <v>340</v>
      </c>
      <c r="B32" s="63">
        <v>24</v>
      </c>
      <c r="C32" s="63" t="s">
        <v>61</v>
      </c>
      <c r="D32" s="63" t="s">
        <v>59</v>
      </c>
      <c r="E32" s="63" t="s">
        <v>48</v>
      </c>
      <c r="F32" s="63" t="s">
        <v>62</v>
      </c>
      <c r="G32" s="63" t="s">
        <v>39</v>
      </c>
      <c r="H32" s="63" t="s">
        <v>32</v>
      </c>
      <c r="I32" s="63" t="s">
        <v>36</v>
      </c>
      <c r="J32" s="63" t="s">
        <v>29</v>
      </c>
      <c r="K32" s="63" t="s">
        <v>39</v>
      </c>
      <c r="L32" s="63" t="s">
        <v>38</v>
      </c>
      <c r="M32" s="63">
        <v>24</v>
      </c>
      <c r="N32" s="63">
        <v>1</v>
      </c>
      <c r="O32" s="63">
        <v>6</v>
      </c>
      <c r="P32" s="63">
        <v>2</v>
      </c>
      <c r="Q32" s="63">
        <v>1</v>
      </c>
      <c r="R32" s="63">
        <v>2</v>
      </c>
      <c r="S32" s="63"/>
      <c r="T32" s="63">
        <v>1</v>
      </c>
      <c r="U32" s="63"/>
      <c r="V32" s="63" t="s">
        <v>33</v>
      </c>
      <c r="W32" s="63">
        <v>20</v>
      </c>
      <c r="X32" s="63">
        <v>27</v>
      </c>
    </row>
    <row r="33" spans="1:24" ht="16.5" thickBot="1" x14ac:dyDescent="0.3">
      <c r="A33" s="64" t="s">
        <v>450</v>
      </c>
      <c r="B33" s="63">
        <v>25</v>
      </c>
      <c r="C33" s="63" t="s">
        <v>60</v>
      </c>
      <c r="D33" s="63" t="s">
        <v>33</v>
      </c>
      <c r="E33" s="63" t="s">
        <v>62</v>
      </c>
      <c r="F33" s="63" t="s">
        <v>35</v>
      </c>
      <c r="G33" s="63" t="s">
        <v>39</v>
      </c>
      <c r="H33" s="63" t="s">
        <v>63</v>
      </c>
      <c r="I33" s="63" t="s">
        <v>48</v>
      </c>
      <c r="J33" s="63" t="s">
        <v>49</v>
      </c>
      <c r="K33" s="63" t="s">
        <v>62</v>
      </c>
      <c r="L33" s="63" t="s">
        <v>62</v>
      </c>
      <c r="M33" s="63">
        <v>25</v>
      </c>
      <c r="N33" s="63">
        <v>0</v>
      </c>
      <c r="O33" s="63">
        <v>5</v>
      </c>
      <c r="P33" s="63">
        <v>5</v>
      </c>
      <c r="Q33" s="63">
        <v>0</v>
      </c>
      <c r="R33" s="63"/>
      <c r="S33" s="63"/>
      <c r="T33" s="63"/>
      <c r="U33" s="63"/>
      <c r="V33" s="63" t="s">
        <v>38</v>
      </c>
      <c r="W33" s="63">
        <v>17</v>
      </c>
      <c r="X33" s="63">
        <v>9</v>
      </c>
    </row>
    <row r="34" spans="1:24" ht="16.5" thickBot="1" x14ac:dyDescent="0.3">
      <c r="A34" s="64" t="s">
        <v>451</v>
      </c>
      <c r="B34" s="63">
        <v>26</v>
      </c>
      <c r="C34" s="63" t="s">
        <v>67</v>
      </c>
      <c r="D34" s="63" t="s">
        <v>63</v>
      </c>
      <c r="E34" s="63" t="s">
        <v>59</v>
      </c>
      <c r="F34" s="63" t="s">
        <v>62</v>
      </c>
      <c r="G34" s="63" t="s">
        <v>39</v>
      </c>
      <c r="H34" s="63" t="s">
        <v>58</v>
      </c>
      <c r="I34" s="63" t="s">
        <v>46</v>
      </c>
      <c r="J34" s="63" t="s">
        <v>38</v>
      </c>
      <c r="K34" s="63" t="s">
        <v>63</v>
      </c>
      <c r="L34" s="63" t="s">
        <v>32</v>
      </c>
      <c r="M34" s="63">
        <v>26</v>
      </c>
      <c r="N34" s="63">
        <v>0</v>
      </c>
      <c r="O34" s="63">
        <v>3</v>
      </c>
      <c r="P34" s="63">
        <v>4</v>
      </c>
      <c r="Q34" s="63">
        <v>3</v>
      </c>
      <c r="R34" s="63">
        <v>1</v>
      </c>
      <c r="S34" s="63"/>
      <c r="T34" s="63">
        <v>1</v>
      </c>
      <c r="U34" s="63"/>
      <c r="V34" s="63" t="s">
        <v>62</v>
      </c>
      <c r="W34" s="63">
        <v>2</v>
      </c>
      <c r="X34" s="63">
        <v>20</v>
      </c>
    </row>
    <row r="35" spans="1:24" ht="16.5" thickBot="1" x14ac:dyDescent="0.3">
      <c r="A35" s="64" t="s">
        <v>452</v>
      </c>
      <c r="B35" s="63">
        <v>27</v>
      </c>
      <c r="C35" s="63" t="s">
        <v>45</v>
      </c>
      <c r="D35" s="63" t="s">
        <v>49</v>
      </c>
      <c r="E35" s="63" t="s">
        <v>61</v>
      </c>
      <c r="F35" s="63" t="s">
        <v>36</v>
      </c>
      <c r="G35" s="63" t="s">
        <v>39</v>
      </c>
      <c r="H35" s="63" t="s">
        <v>40</v>
      </c>
      <c r="I35" s="63" t="s">
        <v>36</v>
      </c>
      <c r="J35" s="63" t="s">
        <v>36</v>
      </c>
      <c r="K35" s="63" t="s">
        <v>61</v>
      </c>
      <c r="L35" s="63" t="s">
        <v>49</v>
      </c>
      <c r="M35" s="63">
        <v>27</v>
      </c>
      <c r="N35" s="63">
        <v>1</v>
      </c>
      <c r="O35" s="63">
        <v>9</v>
      </c>
      <c r="P35" s="63">
        <v>0</v>
      </c>
      <c r="Q35" s="63">
        <v>0</v>
      </c>
      <c r="R35" s="63"/>
      <c r="S35" s="63"/>
      <c r="T35" s="63"/>
      <c r="U35" s="63"/>
      <c r="V35" s="63" t="s">
        <v>35</v>
      </c>
      <c r="W35" s="63">
        <v>28</v>
      </c>
      <c r="X35" s="63">
        <v>19</v>
      </c>
    </row>
    <row r="36" spans="1:24" ht="16.5" thickBot="1" x14ac:dyDescent="0.3">
      <c r="A36" s="64" t="s">
        <v>453</v>
      </c>
      <c r="B36" s="63">
        <v>28</v>
      </c>
      <c r="C36" s="63" t="s">
        <v>62</v>
      </c>
      <c r="D36" s="63" t="s">
        <v>33</v>
      </c>
      <c r="E36" s="63" t="s">
        <v>48</v>
      </c>
      <c r="F36" s="63" t="s">
        <v>48</v>
      </c>
      <c r="G36" s="63" t="s">
        <v>48</v>
      </c>
      <c r="H36" s="63" t="s">
        <v>33</v>
      </c>
      <c r="I36" s="63" t="s">
        <v>67</v>
      </c>
      <c r="J36" s="63" t="s">
        <v>38</v>
      </c>
      <c r="K36" s="63" t="s">
        <v>62</v>
      </c>
      <c r="L36" s="63" t="s">
        <v>48</v>
      </c>
      <c r="M36" s="63">
        <v>28</v>
      </c>
      <c r="N36" s="63">
        <v>0</v>
      </c>
      <c r="O36" s="63">
        <v>3</v>
      </c>
      <c r="P36" s="63">
        <v>6</v>
      </c>
      <c r="Q36" s="63">
        <v>1</v>
      </c>
      <c r="R36" s="63">
        <v>2</v>
      </c>
      <c r="S36" s="63"/>
      <c r="T36" s="63">
        <v>2</v>
      </c>
      <c r="U36" s="63"/>
      <c r="V36" s="63" t="s">
        <v>48</v>
      </c>
      <c r="W36" s="63">
        <v>11</v>
      </c>
      <c r="X36" s="63">
        <v>3</v>
      </c>
    </row>
    <row r="37" spans="1:24" ht="16.5" thickBot="1" x14ac:dyDescent="0.3">
      <c r="A37" s="64" t="s">
        <v>454</v>
      </c>
      <c r="B37" s="63">
        <v>29</v>
      </c>
      <c r="C37" s="63" t="s">
        <v>63</v>
      </c>
      <c r="D37" s="63" t="s">
        <v>38</v>
      </c>
      <c r="E37" s="63" t="s">
        <v>65</v>
      </c>
      <c r="F37" s="63" t="s">
        <v>48</v>
      </c>
      <c r="G37" s="63" t="s">
        <v>48</v>
      </c>
      <c r="H37" s="63" t="s">
        <v>33</v>
      </c>
      <c r="I37" s="63" t="s">
        <v>62</v>
      </c>
      <c r="J37" s="63" t="s">
        <v>48</v>
      </c>
      <c r="K37" s="63" t="s">
        <v>67</v>
      </c>
      <c r="L37" s="63" t="s">
        <v>33</v>
      </c>
      <c r="M37" s="63">
        <v>29</v>
      </c>
      <c r="N37" s="63">
        <v>0</v>
      </c>
      <c r="O37" s="63">
        <v>3</v>
      </c>
      <c r="P37" s="63">
        <v>6</v>
      </c>
      <c r="Q37" s="63">
        <v>1</v>
      </c>
      <c r="R37" s="63">
        <v>2</v>
      </c>
      <c r="S37" s="63"/>
      <c r="T37" s="63">
        <v>1</v>
      </c>
      <c r="U37" s="63"/>
      <c r="V37" s="63" t="s">
        <v>48</v>
      </c>
      <c r="W37" s="63">
        <v>10</v>
      </c>
      <c r="X37" s="63">
        <v>31</v>
      </c>
    </row>
    <row r="38" spans="1:24" ht="16.5" thickBot="1" x14ac:dyDescent="0.3">
      <c r="A38" s="64" t="s">
        <v>455</v>
      </c>
      <c r="B38" s="63">
        <v>30</v>
      </c>
      <c r="C38" s="63" t="s">
        <v>59</v>
      </c>
      <c r="D38" s="63" t="s">
        <v>60</v>
      </c>
      <c r="E38" s="63" t="s">
        <v>63</v>
      </c>
      <c r="F38" s="63" t="s">
        <v>49</v>
      </c>
      <c r="G38" s="63" t="s">
        <v>39</v>
      </c>
      <c r="H38" s="63" t="s">
        <v>39</v>
      </c>
      <c r="I38" s="63" t="s">
        <v>67</v>
      </c>
      <c r="J38" s="63" t="s">
        <v>36</v>
      </c>
      <c r="K38" s="63" t="s">
        <v>67</v>
      </c>
      <c r="L38" s="63" t="s">
        <v>38</v>
      </c>
      <c r="M38" s="63">
        <v>30</v>
      </c>
      <c r="N38" s="63">
        <v>0</v>
      </c>
      <c r="O38" s="63">
        <v>6</v>
      </c>
      <c r="P38" s="63">
        <v>1</v>
      </c>
      <c r="Q38" s="63">
        <v>3</v>
      </c>
      <c r="R38" s="63"/>
      <c r="S38" s="63"/>
      <c r="T38" s="63"/>
      <c r="U38" s="63"/>
      <c r="V38" s="63" t="s">
        <v>39</v>
      </c>
      <c r="W38" s="63">
        <v>14</v>
      </c>
      <c r="X38" s="63">
        <v>8</v>
      </c>
    </row>
    <row r="39" spans="1:24" ht="16.5" thickBot="1" x14ac:dyDescent="0.3">
      <c r="A39" s="64" t="s">
        <v>456</v>
      </c>
      <c r="B39" s="63">
        <v>31</v>
      </c>
      <c r="C39" s="63" t="s">
        <v>32</v>
      </c>
      <c r="D39" s="63" t="s">
        <v>39</v>
      </c>
      <c r="E39" s="63" t="s">
        <v>48</v>
      </c>
      <c r="F39" s="63" t="s">
        <v>49</v>
      </c>
      <c r="G39" s="63" t="s">
        <v>33</v>
      </c>
      <c r="H39" s="63" t="s">
        <v>36</v>
      </c>
      <c r="I39" s="63" t="s">
        <v>33</v>
      </c>
      <c r="J39" s="63"/>
      <c r="K39" s="63"/>
      <c r="L39" s="63" t="s">
        <v>49</v>
      </c>
      <c r="M39" s="63">
        <v>31</v>
      </c>
      <c r="N39" s="63">
        <v>0</v>
      </c>
      <c r="O39" s="63">
        <v>7</v>
      </c>
      <c r="P39" s="63">
        <v>1</v>
      </c>
      <c r="Q39" s="63">
        <v>0</v>
      </c>
      <c r="R39" s="63"/>
      <c r="S39" s="63"/>
      <c r="T39" s="63"/>
      <c r="U39" s="63"/>
      <c r="V39" s="63" t="s">
        <v>34</v>
      </c>
      <c r="W39" s="63">
        <v>32</v>
      </c>
      <c r="X39" s="63">
        <v>16</v>
      </c>
    </row>
    <row r="40" spans="1:24" ht="16.5" thickBot="1" x14ac:dyDescent="0.3">
      <c r="A40" s="64" t="s">
        <v>457</v>
      </c>
      <c r="B40" s="63">
        <v>32</v>
      </c>
      <c r="C40" s="63" t="s">
        <v>45</v>
      </c>
      <c r="D40" s="63" t="s">
        <v>45</v>
      </c>
      <c r="E40" s="63" t="s">
        <v>45</v>
      </c>
      <c r="F40" s="63" t="s">
        <v>72</v>
      </c>
      <c r="G40" s="63" t="s">
        <v>39</v>
      </c>
      <c r="H40" s="63" t="s">
        <v>31</v>
      </c>
      <c r="I40" s="63" t="s">
        <v>35</v>
      </c>
      <c r="J40" s="63" t="s">
        <v>69</v>
      </c>
      <c r="K40" s="63" t="s">
        <v>36</v>
      </c>
      <c r="L40" s="63" t="s">
        <v>77</v>
      </c>
      <c r="M40" s="63">
        <v>32</v>
      </c>
      <c r="N40" s="63">
        <v>4</v>
      </c>
      <c r="O40" s="63">
        <v>6</v>
      </c>
      <c r="P40" s="63">
        <v>0</v>
      </c>
      <c r="Q40" s="63">
        <v>0</v>
      </c>
      <c r="R40" s="63">
        <v>8</v>
      </c>
      <c r="S40" s="63"/>
      <c r="T40" s="63"/>
      <c r="U40" s="63"/>
      <c r="V40" s="63" t="s">
        <v>40</v>
      </c>
      <c r="W40" s="63">
        <v>33</v>
      </c>
      <c r="X40" s="63">
        <v>26</v>
      </c>
    </row>
    <row r="41" spans="1:24" ht="16.5" thickBot="1" x14ac:dyDescent="0.3">
      <c r="A41" s="64" t="s">
        <v>458</v>
      </c>
      <c r="B41" s="63">
        <v>33</v>
      </c>
      <c r="C41" s="63" t="s">
        <v>62</v>
      </c>
      <c r="D41" s="63" t="s">
        <v>38</v>
      </c>
      <c r="E41" s="63" t="s">
        <v>47</v>
      </c>
      <c r="F41" s="63" t="s">
        <v>65</v>
      </c>
      <c r="G41" s="63" t="s">
        <v>48</v>
      </c>
      <c r="H41" s="63" t="s">
        <v>45</v>
      </c>
      <c r="I41" s="63" t="s">
        <v>65</v>
      </c>
      <c r="J41" s="63" t="s">
        <v>36</v>
      </c>
      <c r="K41" s="63" t="s">
        <v>58</v>
      </c>
      <c r="L41" s="63" t="s">
        <v>33</v>
      </c>
      <c r="M41" s="63">
        <v>33</v>
      </c>
      <c r="N41" s="63">
        <v>0</v>
      </c>
      <c r="O41" s="63">
        <v>4</v>
      </c>
      <c r="P41" s="63">
        <v>5</v>
      </c>
      <c r="Q41" s="63">
        <v>1</v>
      </c>
      <c r="R41" s="63"/>
      <c r="S41" s="63"/>
      <c r="T41" s="63"/>
      <c r="U41" s="63"/>
      <c r="V41" s="63" t="s">
        <v>48</v>
      </c>
      <c r="W41" s="63">
        <v>12</v>
      </c>
      <c r="X41" s="63">
        <v>27</v>
      </c>
    </row>
    <row r="42" spans="1:24" ht="16.5" thickBot="1" x14ac:dyDescent="0.3">
      <c r="A42" s="64" t="s">
        <v>459</v>
      </c>
      <c r="B42" s="63">
        <v>34</v>
      </c>
      <c r="C42" s="63" t="s">
        <v>64</v>
      </c>
      <c r="D42" s="63" t="s">
        <v>61</v>
      </c>
      <c r="E42" s="63" t="s">
        <v>47</v>
      </c>
      <c r="F42" s="63" t="s">
        <v>32</v>
      </c>
      <c r="G42" s="63" t="s">
        <v>48</v>
      </c>
      <c r="H42" s="63" t="s">
        <v>38</v>
      </c>
      <c r="I42" s="63" t="s">
        <v>46</v>
      </c>
      <c r="J42" s="63" t="s">
        <v>48</v>
      </c>
      <c r="K42" s="63" t="s">
        <v>62</v>
      </c>
      <c r="L42" s="63" t="s">
        <v>48</v>
      </c>
      <c r="M42" s="63">
        <v>34</v>
      </c>
      <c r="N42" s="63">
        <v>0</v>
      </c>
      <c r="O42" s="63">
        <v>3</v>
      </c>
      <c r="P42" s="63">
        <v>4</v>
      </c>
      <c r="Q42" s="63">
        <v>3</v>
      </c>
      <c r="R42" s="63">
        <v>4</v>
      </c>
      <c r="S42" s="63"/>
      <c r="T42" s="63"/>
      <c r="U42" s="63"/>
      <c r="V42" s="63" t="s">
        <v>63</v>
      </c>
      <c r="W42" s="63">
        <v>7</v>
      </c>
      <c r="X42" s="63">
        <v>12</v>
      </c>
    </row>
    <row r="43" spans="1:24" ht="16.5" thickBot="1" x14ac:dyDescent="0.3">
      <c r="A43" s="64" t="s">
        <v>460</v>
      </c>
      <c r="B43" s="63">
        <v>35</v>
      </c>
      <c r="C43" s="63" t="s">
        <v>48</v>
      </c>
      <c r="D43" s="63" t="s">
        <v>32</v>
      </c>
      <c r="E43" s="63" t="s">
        <v>48</v>
      </c>
      <c r="F43" s="63" t="s">
        <v>38</v>
      </c>
      <c r="G43" s="63" t="s">
        <v>38</v>
      </c>
      <c r="H43" s="63" t="s">
        <v>60</v>
      </c>
      <c r="I43" s="63" t="s">
        <v>65</v>
      </c>
      <c r="J43" s="63" t="s">
        <v>33</v>
      </c>
      <c r="K43" s="63" t="s">
        <v>58</v>
      </c>
      <c r="L43" s="63" t="s">
        <v>33</v>
      </c>
      <c r="M43" s="63">
        <v>35</v>
      </c>
      <c r="N43" s="63">
        <v>0</v>
      </c>
      <c r="O43" s="63">
        <v>6</v>
      </c>
      <c r="P43" s="63">
        <v>4</v>
      </c>
      <c r="Q43" s="63">
        <v>0</v>
      </c>
      <c r="R43" s="63">
        <v>2</v>
      </c>
      <c r="S43" s="63"/>
      <c r="T43" s="63"/>
      <c r="U43" s="63"/>
      <c r="V43" s="63" t="s">
        <v>39</v>
      </c>
      <c r="W43" s="63">
        <v>16</v>
      </c>
      <c r="X43" s="63">
        <v>25</v>
      </c>
    </row>
    <row r="44" spans="1:24" ht="16.5" thickBot="1" x14ac:dyDescent="0.3">
      <c r="A44" s="64" t="s">
        <v>461</v>
      </c>
      <c r="B44" s="63">
        <v>36</v>
      </c>
      <c r="C44" s="63" t="s">
        <v>35</v>
      </c>
      <c r="D44" s="63" t="s">
        <v>49</v>
      </c>
      <c r="E44" s="63" t="s">
        <v>59</v>
      </c>
      <c r="F44" s="63" t="s">
        <v>38</v>
      </c>
      <c r="G44" s="63" t="s">
        <v>48</v>
      </c>
      <c r="H44" s="63" t="s">
        <v>62</v>
      </c>
      <c r="I44" s="63" t="s">
        <v>65</v>
      </c>
      <c r="J44" s="63" t="s">
        <v>45</v>
      </c>
      <c r="K44" s="63" t="s">
        <v>39</v>
      </c>
      <c r="L44" s="63" t="s">
        <v>33</v>
      </c>
      <c r="M44" s="63">
        <v>36</v>
      </c>
      <c r="N44" s="63">
        <v>0</v>
      </c>
      <c r="O44" s="63">
        <v>6</v>
      </c>
      <c r="P44" s="63">
        <v>3</v>
      </c>
      <c r="Q44" s="63">
        <v>1</v>
      </c>
      <c r="R44" s="63"/>
      <c r="S44" s="63"/>
      <c r="T44" s="63"/>
      <c r="U44" s="63"/>
      <c r="V44" s="63" t="s">
        <v>38</v>
      </c>
      <c r="W44" s="63">
        <v>19</v>
      </c>
      <c r="X44" s="63">
        <v>2</v>
      </c>
    </row>
    <row r="45" spans="1:24" ht="16.5" thickBot="1" x14ac:dyDescent="0.3">
      <c r="A45" s="64" t="s">
        <v>462</v>
      </c>
      <c r="B45" s="63">
        <v>37</v>
      </c>
      <c r="C45" s="63" t="s">
        <v>28</v>
      </c>
      <c r="D45" s="63" t="s">
        <v>49</v>
      </c>
      <c r="E45" s="63"/>
      <c r="F45" s="63" t="s">
        <v>38</v>
      </c>
      <c r="G45" s="63" t="s">
        <v>33</v>
      </c>
      <c r="H45" s="63" t="s">
        <v>63</v>
      </c>
      <c r="I45" s="63" t="s">
        <v>63</v>
      </c>
      <c r="J45" s="63" t="s">
        <v>49</v>
      </c>
      <c r="K45" s="63" t="s">
        <v>38</v>
      </c>
      <c r="L45" s="63" t="s">
        <v>28</v>
      </c>
      <c r="M45" s="63">
        <v>37</v>
      </c>
      <c r="N45" s="63">
        <v>2</v>
      </c>
      <c r="O45" s="63">
        <v>5</v>
      </c>
      <c r="P45" s="63">
        <v>2</v>
      </c>
      <c r="Q45" s="63">
        <v>0</v>
      </c>
      <c r="R45" s="63">
        <v>6</v>
      </c>
      <c r="S45" s="63"/>
      <c r="T45" s="63">
        <v>3</v>
      </c>
      <c r="U45" s="63"/>
      <c r="V45" s="63" t="s">
        <v>36</v>
      </c>
      <c r="W45" s="63">
        <v>30</v>
      </c>
      <c r="X45" s="63">
        <v>33</v>
      </c>
    </row>
    <row r="46" spans="1:24" ht="16.5" thickBot="1" x14ac:dyDescent="0.3">
      <c r="A46" s="67" t="s">
        <v>70</v>
      </c>
      <c r="B46" s="63"/>
      <c r="C46" s="67">
        <v>2</v>
      </c>
      <c r="D46" s="67">
        <v>1</v>
      </c>
      <c r="E46" s="67">
        <v>3</v>
      </c>
      <c r="F46" s="67">
        <v>2</v>
      </c>
      <c r="G46" s="67"/>
      <c r="H46" s="67">
        <v>4</v>
      </c>
      <c r="I46" s="67"/>
      <c r="J46" s="67">
        <v>10</v>
      </c>
      <c r="K46" s="67">
        <v>1</v>
      </c>
      <c r="L46" s="67">
        <v>5</v>
      </c>
      <c r="M46" s="63"/>
      <c r="N46" s="63">
        <v>28</v>
      </c>
      <c r="O46" s="63">
        <v>187</v>
      </c>
      <c r="P46" s="63">
        <v>113</v>
      </c>
      <c r="Q46" s="63">
        <v>39</v>
      </c>
      <c r="R46" s="268"/>
      <c r="S46" s="269"/>
      <c r="T46" s="269"/>
      <c r="U46" s="269"/>
      <c r="V46" s="269"/>
      <c r="W46" s="270"/>
      <c r="X46" s="63">
        <v>28</v>
      </c>
    </row>
    <row r="47" spans="1:24" ht="16.5" thickBot="1" x14ac:dyDescent="0.3">
      <c r="A47" s="120" t="s">
        <v>425</v>
      </c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 s="63">
        <v>5</v>
      </c>
    </row>
    <row r="48" spans="1:24" x14ac:dyDescent="0.25">
      <c r="A48" s="273" t="e" vm="2">
        <v>#VALUE!</v>
      </c>
      <c r="B48" s="153" t="s">
        <v>79</v>
      </c>
      <c r="C48" s="273" t="e" vm="1">
        <v>#VALUE!</v>
      </c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</row>
    <row r="49" spans="1:28" x14ac:dyDescent="0.25">
      <c r="A49" s="273"/>
      <c r="B49" s="59"/>
      <c r="C49" s="273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</row>
    <row r="50" spans="1:28" x14ac:dyDescent="0.25">
      <c r="A50" s="273"/>
      <c r="B50" s="153" t="s">
        <v>80</v>
      </c>
      <c r="C50" s="273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</row>
    <row r="51" spans="1:28" x14ac:dyDescent="0.25">
      <c r="A51" s="273"/>
      <c r="B51" s="153" t="s">
        <v>81</v>
      </c>
      <c r="C51" s="273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</row>
    <row r="52" spans="1:28" x14ac:dyDescent="0.25">
      <c r="A52" s="273"/>
      <c r="B52" s="153" t="s">
        <v>82</v>
      </c>
      <c r="C52" s="273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</row>
    <row r="53" spans="1:28" ht="16.5" thickBot="1" x14ac:dyDescent="0.3">
      <c r="A53" s="273"/>
      <c r="B53" s="153" t="s">
        <v>427</v>
      </c>
      <c r="C53" s="27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</row>
    <row r="54" spans="1:28" ht="16.5" thickBot="1" x14ac:dyDescent="0.3">
      <c r="A54" s="154" t="s">
        <v>84</v>
      </c>
      <c r="B54" s="63" t="s">
        <v>85</v>
      </c>
      <c r="C54" s="154" t="s">
        <v>86</v>
      </c>
      <c r="D54" s="63" t="s">
        <v>87</v>
      </c>
      <c r="E54" s="154" t="s">
        <v>88</v>
      </c>
      <c r="F54" s="63" t="s">
        <v>137</v>
      </c>
      <c r="G54" s="154" t="s">
        <v>89</v>
      </c>
      <c r="H54" s="63" t="s">
        <v>135</v>
      </c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</row>
    <row r="55" spans="1:28" ht="16.5" thickBot="1" x14ac:dyDescent="0.3">
      <c r="A55" s="264" t="s">
        <v>41</v>
      </c>
      <c r="B55" s="264" t="s">
        <v>37</v>
      </c>
      <c r="C55" s="271" t="s">
        <v>50</v>
      </c>
      <c r="D55" s="271" t="s">
        <v>51</v>
      </c>
      <c r="E55" s="271" t="s">
        <v>52</v>
      </c>
      <c r="F55" s="271" t="s">
        <v>53</v>
      </c>
      <c r="G55" s="271" t="s">
        <v>313</v>
      </c>
      <c r="H55" s="271" t="s">
        <v>54</v>
      </c>
      <c r="I55" s="271" t="s">
        <v>55</v>
      </c>
      <c r="J55" s="271" t="s">
        <v>56</v>
      </c>
      <c r="K55" s="271" t="s">
        <v>57</v>
      </c>
      <c r="L55" s="271" t="s">
        <v>153</v>
      </c>
      <c r="M55" s="264" t="s">
        <v>37</v>
      </c>
      <c r="N55" s="264" t="s">
        <v>154</v>
      </c>
      <c r="O55" s="264" t="s">
        <v>155</v>
      </c>
      <c r="P55" s="264" t="s">
        <v>156</v>
      </c>
      <c r="Q55" s="264" t="s">
        <v>157</v>
      </c>
      <c r="R55" s="266" t="s">
        <v>158</v>
      </c>
      <c r="S55" s="267"/>
      <c r="T55" s="266" t="s">
        <v>159</v>
      </c>
      <c r="U55" s="267"/>
      <c r="V55" s="264" t="s">
        <v>107</v>
      </c>
      <c r="W55" s="264" t="s">
        <v>160</v>
      </c>
      <c r="X55"/>
    </row>
    <row r="56" spans="1:28" ht="16.5" thickBot="1" x14ac:dyDescent="0.3">
      <c r="A56" s="265"/>
      <c r="B56" s="265"/>
      <c r="C56" s="272"/>
      <c r="D56" s="272"/>
      <c r="E56" s="272"/>
      <c r="F56" s="272"/>
      <c r="G56" s="272"/>
      <c r="H56" s="272"/>
      <c r="I56" s="272"/>
      <c r="J56" s="272"/>
      <c r="K56" s="272"/>
      <c r="L56" s="272"/>
      <c r="M56" s="265"/>
      <c r="N56" s="265"/>
      <c r="O56" s="265"/>
      <c r="P56" s="265"/>
      <c r="Q56" s="265"/>
      <c r="R56" s="155" t="s">
        <v>161</v>
      </c>
      <c r="S56" s="155" t="s">
        <v>162</v>
      </c>
      <c r="T56" s="155" t="s">
        <v>161</v>
      </c>
      <c r="U56" s="155" t="s">
        <v>162</v>
      </c>
      <c r="V56" s="265"/>
      <c r="W56" s="265"/>
      <c r="X56"/>
    </row>
    <row r="57" spans="1:28" ht="16.5" thickBot="1" x14ac:dyDescent="0.3">
      <c r="A57" s="64" t="s">
        <v>463</v>
      </c>
      <c r="B57" s="63">
        <v>1</v>
      </c>
      <c r="C57" s="63" t="s">
        <v>63</v>
      </c>
      <c r="D57" s="63" t="s">
        <v>49</v>
      </c>
      <c r="E57" s="63" t="s">
        <v>63</v>
      </c>
      <c r="F57" s="63" t="s">
        <v>60</v>
      </c>
      <c r="G57" s="63" t="s">
        <v>62</v>
      </c>
      <c r="H57" s="63" t="s">
        <v>32</v>
      </c>
      <c r="I57" s="63" t="s">
        <v>62</v>
      </c>
      <c r="J57" s="63" t="s">
        <v>49</v>
      </c>
      <c r="K57" s="63" t="s">
        <v>58</v>
      </c>
      <c r="L57" s="63" t="s">
        <v>28</v>
      </c>
      <c r="M57" s="63">
        <v>1</v>
      </c>
      <c r="N57" s="63">
        <v>1</v>
      </c>
      <c r="O57" s="63">
        <v>4</v>
      </c>
      <c r="P57" s="63">
        <v>5</v>
      </c>
      <c r="Q57" s="63">
        <v>0</v>
      </c>
      <c r="R57" s="63"/>
      <c r="S57" s="63"/>
      <c r="T57" s="63"/>
      <c r="U57" s="63"/>
      <c r="V57" s="63" t="s">
        <v>33</v>
      </c>
      <c r="W57" s="63">
        <v>16</v>
      </c>
      <c r="X57" s="274" t="s">
        <v>160</v>
      </c>
    </row>
    <row r="58" spans="1:28" ht="16.5" thickBot="1" x14ac:dyDescent="0.3">
      <c r="A58" s="64" t="s">
        <v>464</v>
      </c>
      <c r="B58" s="63">
        <v>2</v>
      </c>
      <c r="C58" s="63" t="s">
        <v>61</v>
      </c>
      <c r="D58" s="63" t="s">
        <v>49</v>
      </c>
      <c r="E58" s="63" t="s">
        <v>58</v>
      </c>
      <c r="F58" s="63" t="s">
        <v>61</v>
      </c>
      <c r="G58" s="63" t="s">
        <v>48</v>
      </c>
      <c r="H58" s="63" t="s">
        <v>39</v>
      </c>
      <c r="I58" s="63" t="s">
        <v>39</v>
      </c>
      <c r="J58" s="63" t="s">
        <v>49</v>
      </c>
      <c r="K58" s="63" t="s">
        <v>58</v>
      </c>
      <c r="L58" s="63" t="s">
        <v>33</v>
      </c>
      <c r="M58" s="63">
        <v>2</v>
      </c>
      <c r="N58" s="63">
        <v>0</v>
      </c>
      <c r="O58" s="63">
        <v>7</v>
      </c>
      <c r="P58" s="63">
        <v>3</v>
      </c>
      <c r="Q58" s="63">
        <v>0</v>
      </c>
      <c r="R58" s="63">
        <v>1</v>
      </c>
      <c r="S58" s="63"/>
      <c r="T58" s="63"/>
      <c r="U58" s="63"/>
      <c r="V58" s="63" t="s">
        <v>38</v>
      </c>
      <c r="W58" s="63">
        <v>14</v>
      </c>
      <c r="X58" s="275"/>
    </row>
    <row r="59" spans="1:28" ht="16.5" thickBot="1" x14ac:dyDescent="0.3">
      <c r="A59" s="64" t="s">
        <v>465</v>
      </c>
      <c r="B59" s="63">
        <v>3</v>
      </c>
      <c r="C59" s="63" t="s">
        <v>62</v>
      </c>
      <c r="D59" s="63" t="s">
        <v>35</v>
      </c>
      <c r="E59" s="63" t="s">
        <v>62</v>
      </c>
      <c r="F59" s="63" t="s">
        <v>38</v>
      </c>
      <c r="G59" s="63" t="s">
        <v>39</v>
      </c>
      <c r="H59" s="63" t="s">
        <v>63</v>
      </c>
      <c r="I59" s="63" t="s">
        <v>59</v>
      </c>
      <c r="J59" s="63" t="s">
        <v>32</v>
      </c>
      <c r="K59" s="63" t="s">
        <v>65</v>
      </c>
      <c r="L59" s="63" t="s">
        <v>35</v>
      </c>
      <c r="M59" s="63">
        <v>3</v>
      </c>
      <c r="N59" s="63">
        <v>0</v>
      </c>
      <c r="O59" s="63">
        <v>5</v>
      </c>
      <c r="P59" s="63">
        <v>4</v>
      </c>
      <c r="Q59" s="63">
        <v>1</v>
      </c>
      <c r="R59" s="63"/>
      <c r="S59" s="63"/>
      <c r="T59" s="63"/>
      <c r="U59" s="63"/>
      <c r="V59" s="63" t="s">
        <v>39</v>
      </c>
      <c r="W59" s="63">
        <v>9</v>
      </c>
      <c r="X59" s="63">
        <v>6</v>
      </c>
    </row>
    <row r="60" spans="1:28" ht="16.5" thickBot="1" x14ac:dyDescent="0.3">
      <c r="A60" s="64" t="s">
        <v>466</v>
      </c>
      <c r="B60" s="63">
        <v>4</v>
      </c>
      <c r="C60" s="63" t="s">
        <v>63</v>
      </c>
      <c r="D60" s="63" t="s">
        <v>32</v>
      </c>
      <c r="E60" s="63" t="s">
        <v>62</v>
      </c>
      <c r="F60" s="63" t="s">
        <v>39</v>
      </c>
      <c r="G60" s="63" t="s">
        <v>48</v>
      </c>
      <c r="H60" s="63" t="s">
        <v>45</v>
      </c>
      <c r="I60" s="63" t="s">
        <v>49</v>
      </c>
      <c r="J60" s="63" t="s">
        <v>36</v>
      </c>
      <c r="K60" s="63" t="s">
        <v>39</v>
      </c>
      <c r="L60" s="63" t="s">
        <v>35</v>
      </c>
      <c r="M60" s="63">
        <v>4</v>
      </c>
      <c r="N60" s="63">
        <v>0</v>
      </c>
      <c r="O60" s="63">
        <v>7</v>
      </c>
      <c r="P60" s="63">
        <v>3</v>
      </c>
      <c r="Q60" s="63">
        <v>0</v>
      </c>
      <c r="R60" s="63"/>
      <c r="S60" s="63"/>
      <c r="T60" s="63"/>
      <c r="U60" s="63"/>
      <c r="V60" s="63" t="s">
        <v>32</v>
      </c>
      <c r="W60" s="63">
        <v>19</v>
      </c>
      <c r="X60" s="63">
        <v>1</v>
      </c>
      <c r="AA60" s="14">
        <v>0</v>
      </c>
      <c r="AB60" s="14">
        <f>COUNTIF($N$57:$N$94,"=0")</f>
        <v>24</v>
      </c>
    </row>
    <row r="61" spans="1:28" ht="16.5" thickBot="1" x14ac:dyDescent="0.3">
      <c r="A61" s="64" t="s">
        <v>467</v>
      </c>
      <c r="B61" s="63">
        <v>5</v>
      </c>
      <c r="C61" s="63" t="s">
        <v>64</v>
      </c>
      <c r="D61" s="63" t="s">
        <v>61</v>
      </c>
      <c r="E61" s="63" t="s">
        <v>62</v>
      </c>
      <c r="F61" s="63" t="s">
        <v>33</v>
      </c>
      <c r="G61" s="63" t="s">
        <v>38</v>
      </c>
      <c r="H61" s="63" t="s">
        <v>59</v>
      </c>
      <c r="I61" s="63" t="s">
        <v>66</v>
      </c>
      <c r="J61" s="63" t="s">
        <v>48</v>
      </c>
      <c r="K61" s="63" t="s">
        <v>59</v>
      </c>
      <c r="L61" s="63" t="s">
        <v>48</v>
      </c>
      <c r="M61" s="63">
        <v>5</v>
      </c>
      <c r="N61" s="63">
        <v>0</v>
      </c>
      <c r="O61" s="63">
        <v>3</v>
      </c>
      <c r="P61" s="63">
        <v>3</v>
      </c>
      <c r="Q61" s="63">
        <v>4</v>
      </c>
      <c r="R61" s="63">
        <v>1</v>
      </c>
      <c r="S61" s="63"/>
      <c r="T61" s="63"/>
      <c r="U61" s="63"/>
      <c r="V61" s="63" t="s">
        <v>62</v>
      </c>
      <c r="W61" s="63">
        <v>4</v>
      </c>
      <c r="X61" s="63">
        <v>21</v>
      </c>
      <c r="AA61" s="14">
        <v>1</v>
      </c>
      <c r="AB61" s="14">
        <f>COUNTIF($N$57:$N$94,"=1")</f>
        <v>6</v>
      </c>
    </row>
    <row r="62" spans="1:28" ht="16.5" thickBot="1" x14ac:dyDescent="0.3">
      <c r="A62" s="64" t="s">
        <v>468</v>
      </c>
      <c r="B62" s="63">
        <v>6</v>
      </c>
      <c r="C62" s="63" t="s">
        <v>39</v>
      </c>
      <c r="D62" s="63" t="s">
        <v>45</v>
      </c>
      <c r="E62" s="63" t="s">
        <v>60</v>
      </c>
      <c r="F62" s="63" t="s">
        <v>72</v>
      </c>
      <c r="G62" s="63" t="s">
        <v>39</v>
      </c>
      <c r="H62" s="63" t="s">
        <v>35</v>
      </c>
      <c r="I62" s="63" t="s">
        <v>39</v>
      </c>
      <c r="J62" s="63" t="s">
        <v>49</v>
      </c>
      <c r="K62" s="63" t="s">
        <v>59</v>
      </c>
      <c r="L62" s="63" t="s">
        <v>60</v>
      </c>
      <c r="M62" s="63">
        <v>6</v>
      </c>
      <c r="N62" s="63">
        <v>1</v>
      </c>
      <c r="O62" s="63">
        <v>8</v>
      </c>
      <c r="P62" s="63">
        <v>0</v>
      </c>
      <c r="Q62" s="63">
        <v>1</v>
      </c>
      <c r="R62" s="63">
        <v>6</v>
      </c>
      <c r="S62" s="63"/>
      <c r="T62" s="63"/>
      <c r="U62" s="63"/>
      <c r="V62" s="63" t="s">
        <v>60</v>
      </c>
      <c r="W62" s="63">
        <v>23</v>
      </c>
      <c r="X62" s="63">
        <v>32</v>
      </c>
      <c r="AA62" s="14">
        <v>2</v>
      </c>
      <c r="AB62" s="14">
        <f>COUNTIF($N$57:$N$94,"=2")</f>
        <v>2</v>
      </c>
    </row>
    <row r="63" spans="1:28" ht="16.5" thickBot="1" x14ac:dyDescent="0.3">
      <c r="A63" s="64" t="s">
        <v>469</v>
      </c>
      <c r="B63" s="63">
        <v>7</v>
      </c>
      <c r="C63" s="63" t="s">
        <v>60</v>
      </c>
      <c r="D63" s="63" t="s">
        <v>35</v>
      </c>
      <c r="E63" s="63" t="s">
        <v>38</v>
      </c>
      <c r="F63" s="63" t="s">
        <v>45</v>
      </c>
      <c r="G63" s="63" t="s">
        <v>33</v>
      </c>
      <c r="H63" s="63" t="s">
        <v>62</v>
      </c>
      <c r="I63" s="63" t="s">
        <v>62</v>
      </c>
      <c r="J63" s="63" t="s">
        <v>38</v>
      </c>
      <c r="K63" s="63" t="s">
        <v>59</v>
      </c>
      <c r="L63" s="63" t="s">
        <v>29</v>
      </c>
      <c r="M63" s="63">
        <v>7</v>
      </c>
      <c r="N63" s="63">
        <v>1</v>
      </c>
      <c r="O63" s="63">
        <v>6</v>
      </c>
      <c r="P63" s="63">
        <v>2</v>
      </c>
      <c r="Q63" s="63">
        <v>1</v>
      </c>
      <c r="R63" s="63"/>
      <c r="S63" s="63"/>
      <c r="T63" s="63"/>
      <c r="U63" s="63"/>
      <c r="V63" s="63" t="s">
        <v>32</v>
      </c>
      <c r="W63" s="63">
        <v>19</v>
      </c>
      <c r="X63" s="63">
        <v>19</v>
      </c>
      <c r="AA63" s="14">
        <v>3</v>
      </c>
      <c r="AB63" s="14">
        <f>COUNTIF($N$57:$N$94,"=3")</f>
        <v>2</v>
      </c>
    </row>
    <row r="64" spans="1:28" ht="16.5" thickBot="1" x14ac:dyDescent="0.3">
      <c r="A64" s="64" t="s">
        <v>470</v>
      </c>
      <c r="B64" s="63">
        <v>8</v>
      </c>
      <c r="C64" s="63" t="s">
        <v>62</v>
      </c>
      <c r="D64" s="63" t="s">
        <v>61</v>
      </c>
      <c r="E64" s="63" t="s">
        <v>39</v>
      </c>
      <c r="F64" s="63" t="s">
        <v>39</v>
      </c>
      <c r="G64" s="63" t="s">
        <v>48</v>
      </c>
      <c r="H64" s="63" t="s">
        <v>49</v>
      </c>
      <c r="I64" s="63" t="s">
        <v>38</v>
      </c>
      <c r="J64" s="63" t="s">
        <v>45</v>
      </c>
      <c r="K64" s="63" t="s">
        <v>65</v>
      </c>
      <c r="L64" s="63" t="s">
        <v>38</v>
      </c>
      <c r="M64" s="63">
        <v>8</v>
      </c>
      <c r="N64" s="63">
        <v>0</v>
      </c>
      <c r="O64" s="63">
        <v>7</v>
      </c>
      <c r="P64" s="63">
        <v>3</v>
      </c>
      <c r="Q64" s="63">
        <v>0</v>
      </c>
      <c r="R64" s="63"/>
      <c r="S64" s="63"/>
      <c r="T64" s="63"/>
      <c r="U64" s="63"/>
      <c r="V64" s="63" t="s">
        <v>38</v>
      </c>
      <c r="W64" s="63">
        <v>15</v>
      </c>
      <c r="X64" s="63">
        <v>15</v>
      </c>
      <c r="AA64" s="14">
        <v>4</v>
      </c>
      <c r="AB64" s="14">
        <f>COUNTIF($N$57:$N$94,"=4")</f>
        <v>3</v>
      </c>
    </row>
    <row r="65" spans="1:28" ht="16.5" thickBot="1" x14ac:dyDescent="0.3">
      <c r="A65" s="64" t="s">
        <v>471</v>
      </c>
      <c r="B65" s="63">
        <v>9</v>
      </c>
      <c r="C65" s="63" t="s">
        <v>63</v>
      </c>
      <c r="D65" s="63" t="s">
        <v>45</v>
      </c>
      <c r="E65" s="63" t="s">
        <v>32</v>
      </c>
      <c r="F65" s="63" t="s">
        <v>72</v>
      </c>
      <c r="G65" s="63" t="s">
        <v>38</v>
      </c>
      <c r="H65" s="63" t="s">
        <v>34</v>
      </c>
      <c r="I65" s="63" t="s">
        <v>45</v>
      </c>
      <c r="J65" s="63" t="s">
        <v>28</v>
      </c>
      <c r="K65" s="63" t="s">
        <v>35</v>
      </c>
      <c r="L65" s="63" t="s">
        <v>75</v>
      </c>
      <c r="M65" s="63">
        <v>9</v>
      </c>
      <c r="N65" s="63">
        <v>4</v>
      </c>
      <c r="O65" s="63">
        <v>5</v>
      </c>
      <c r="P65" s="63">
        <v>1</v>
      </c>
      <c r="Q65" s="63">
        <v>0</v>
      </c>
      <c r="R65" s="63"/>
      <c r="S65" s="63"/>
      <c r="T65" s="63"/>
      <c r="U65" s="63"/>
      <c r="V65" s="63" t="s">
        <v>45</v>
      </c>
      <c r="W65" s="63">
        <v>29</v>
      </c>
      <c r="X65" s="63">
        <v>26</v>
      </c>
      <c r="AA65" s="14">
        <v>5</v>
      </c>
      <c r="AB65" s="14">
        <f>COUNTIF($N$57:$N$94,"=5")</f>
        <v>1</v>
      </c>
    </row>
    <row r="66" spans="1:28" ht="16.5" thickBot="1" x14ac:dyDescent="0.3">
      <c r="A66" s="64" t="s">
        <v>472</v>
      </c>
      <c r="B66" s="63">
        <v>10</v>
      </c>
      <c r="C66" s="63" t="s">
        <v>58</v>
      </c>
      <c r="D66" s="63" t="s">
        <v>61</v>
      </c>
      <c r="E66" s="63" t="s">
        <v>33</v>
      </c>
      <c r="F66" s="63" t="s">
        <v>63</v>
      </c>
      <c r="G66" s="63" t="s">
        <v>62</v>
      </c>
      <c r="H66" s="63" t="s">
        <v>48</v>
      </c>
      <c r="I66" s="63" t="s">
        <v>64</v>
      </c>
      <c r="J66" s="63" t="s">
        <v>62</v>
      </c>
      <c r="K66" s="63" t="s">
        <v>58</v>
      </c>
      <c r="L66" s="63" t="s">
        <v>48</v>
      </c>
      <c r="M66" s="63">
        <v>10</v>
      </c>
      <c r="N66" s="63">
        <v>0</v>
      </c>
      <c r="O66" s="63">
        <v>2</v>
      </c>
      <c r="P66" s="63">
        <v>7</v>
      </c>
      <c r="Q66" s="63">
        <v>1</v>
      </c>
      <c r="R66" s="63"/>
      <c r="S66" s="63"/>
      <c r="T66" s="63"/>
      <c r="U66" s="63"/>
      <c r="V66" s="63" t="s">
        <v>63</v>
      </c>
      <c r="W66" s="63">
        <v>6</v>
      </c>
      <c r="X66" s="63">
        <v>7</v>
      </c>
      <c r="AA66" s="14">
        <v>6</v>
      </c>
      <c r="AB66" s="14">
        <f>COUNTIF($N$57:$N$94,"=6")</f>
        <v>0</v>
      </c>
    </row>
    <row r="67" spans="1:28" ht="16.5" thickBot="1" x14ac:dyDescent="0.3">
      <c r="A67" s="64" t="s">
        <v>473</v>
      </c>
      <c r="B67" s="63">
        <v>11</v>
      </c>
      <c r="C67" s="63" t="s">
        <v>65</v>
      </c>
      <c r="D67" s="63" t="s">
        <v>32</v>
      </c>
      <c r="E67" s="63" t="s">
        <v>39</v>
      </c>
      <c r="F67" s="63" t="s">
        <v>36</v>
      </c>
      <c r="G67" s="63" t="s">
        <v>62</v>
      </c>
      <c r="H67" s="63" t="s">
        <v>39</v>
      </c>
      <c r="I67" s="63" t="s">
        <v>65</v>
      </c>
      <c r="J67" s="63" t="s">
        <v>61</v>
      </c>
      <c r="K67" s="63" t="s">
        <v>58</v>
      </c>
      <c r="L67" s="63" t="s">
        <v>32</v>
      </c>
      <c r="M67" s="63">
        <v>11</v>
      </c>
      <c r="N67" s="63">
        <v>0</v>
      </c>
      <c r="O67" s="63">
        <v>6</v>
      </c>
      <c r="P67" s="63">
        <v>4</v>
      </c>
      <c r="Q67" s="63">
        <v>0</v>
      </c>
      <c r="R67" s="63"/>
      <c r="S67" s="63"/>
      <c r="T67" s="63"/>
      <c r="U67" s="63"/>
      <c r="V67" s="63" t="s">
        <v>39</v>
      </c>
      <c r="W67" s="63">
        <v>11</v>
      </c>
      <c r="X67" s="63">
        <v>25</v>
      </c>
      <c r="AA67" s="14">
        <v>7</v>
      </c>
      <c r="AB67" s="14">
        <f>COUNTIF($N$57:$N$94,"=7")</f>
        <v>0</v>
      </c>
    </row>
    <row r="68" spans="1:28" ht="16.5" thickBot="1" x14ac:dyDescent="0.3">
      <c r="A68" s="64" t="s">
        <v>474</v>
      </c>
      <c r="B68" s="63">
        <v>12</v>
      </c>
      <c r="C68" s="63" t="s">
        <v>60</v>
      </c>
      <c r="D68" s="63" t="s">
        <v>35</v>
      </c>
      <c r="E68" s="63" t="s">
        <v>39</v>
      </c>
      <c r="F68" s="63" t="s">
        <v>35</v>
      </c>
      <c r="G68" s="63" t="s">
        <v>48</v>
      </c>
      <c r="H68" s="63" t="s">
        <v>61</v>
      </c>
      <c r="I68" s="63" t="s">
        <v>61</v>
      </c>
      <c r="J68" s="63" t="s">
        <v>35</v>
      </c>
      <c r="K68" s="63" t="s">
        <v>48</v>
      </c>
      <c r="L68" s="63" t="s">
        <v>77</v>
      </c>
      <c r="M68" s="63">
        <v>12</v>
      </c>
      <c r="N68" s="63">
        <v>1</v>
      </c>
      <c r="O68" s="63">
        <v>7</v>
      </c>
      <c r="P68" s="63">
        <v>2</v>
      </c>
      <c r="Q68" s="63">
        <v>0</v>
      </c>
      <c r="R68" s="63">
        <v>5</v>
      </c>
      <c r="S68" s="63"/>
      <c r="T68" s="63"/>
      <c r="U68" s="63"/>
      <c r="V68" s="63" t="s">
        <v>61</v>
      </c>
      <c r="W68" s="63">
        <v>26</v>
      </c>
      <c r="X68" s="63">
        <v>9</v>
      </c>
      <c r="AA68" s="14">
        <v>8</v>
      </c>
      <c r="AB68" s="14">
        <f>COUNTIF($N$57:$N$94,"=8")</f>
        <v>0</v>
      </c>
    </row>
    <row r="69" spans="1:28" ht="16.5" thickBot="1" x14ac:dyDescent="0.3">
      <c r="A69" s="64" t="s">
        <v>475</v>
      </c>
      <c r="B69" s="63">
        <v>13</v>
      </c>
      <c r="C69" s="63" t="s">
        <v>48</v>
      </c>
      <c r="D69" s="63" t="s">
        <v>58</v>
      </c>
      <c r="E69" s="63" t="s">
        <v>62</v>
      </c>
      <c r="F69" s="63" t="s">
        <v>65</v>
      </c>
      <c r="G69" s="63" t="s">
        <v>62</v>
      </c>
      <c r="H69" s="63" t="s">
        <v>33</v>
      </c>
      <c r="I69" s="63" t="s">
        <v>59</v>
      </c>
      <c r="J69" s="63" t="s">
        <v>40</v>
      </c>
      <c r="K69" s="63" t="s">
        <v>62</v>
      </c>
      <c r="L69" s="63" t="s">
        <v>35</v>
      </c>
      <c r="M69" s="63">
        <v>13</v>
      </c>
      <c r="N69" s="63">
        <v>1</v>
      </c>
      <c r="O69" s="63">
        <v>2</v>
      </c>
      <c r="P69" s="63">
        <v>6</v>
      </c>
      <c r="Q69" s="63">
        <v>1</v>
      </c>
      <c r="R69" s="63">
        <v>3</v>
      </c>
      <c r="S69" s="63"/>
      <c r="T69" s="63"/>
      <c r="U69" s="63"/>
      <c r="V69" s="63" t="s">
        <v>48</v>
      </c>
      <c r="W69" s="63">
        <v>8</v>
      </c>
      <c r="X69" s="63">
        <v>3</v>
      </c>
      <c r="AA69" s="14">
        <v>9</v>
      </c>
      <c r="AB69" s="14">
        <f>COUNTIF($N$57:$N$94,"=9")</f>
        <v>0</v>
      </c>
    </row>
    <row r="70" spans="1:28" ht="16.5" thickBot="1" x14ac:dyDescent="0.3">
      <c r="A70" s="64" t="s">
        <v>476</v>
      </c>
      <c r="B70" s="63">
        <v>14</v>
      </c>
      <c r="C70" s="63" t="s">
        <v>46</v>
      </c>
      <c r="D70" s="63" t="s">
        <v>32</v>
      </c>
      <c r="E70" s="63" t="s">
        <v>58</v>
      </c>
      <c r="F70" s="63" t="s">
        <v>67</v>
      </c>
      <c r="G70" s="63" t="s">
        <v>62</v>
      </c>
      <c r="H70" s="63" t="s">
        <v>48</v>
      </c>
      <c r="I70" s="63" t="s">
        <v>46</v>
      </c>
      <c r="J70" s="63" t="s">
        <v>48</v>
      </c>
      <c r="K70" s="63" t="s">
        <v>59</v>
      </c>
      <c r="L70" s="63" t="s">
        <v>48</v>
      </c>
      <c r="M70" s="63">
        <v>14</v>
      </c>
      <c r="N70" s="63">
        <v>0</v>
      </c>
      <c r="O70" s="63">
        <v>1</v>
      </c>
      <c r="P70" s="63">
        <v>5</v>
      </c>
      <c r="Q70" s="63">
        <v>4</v>
      </c>
      <c r="R70" s="63"/>
      <c r="S70" s="63"/>
      <c r="T70" s="63"/>
      <c r="U70" s="63"/>
      <c r="V70" s="63" t="s">
        <v>65</v>
      </c>
      <c r="W70" s="63">
        <v>2</v>
      </c>
      <c r="X70" s="63">
        <v>23</v>
      </c>
      <c r="AA70" s="14">
        <v>10</v>
      </c>
      <c r="AB70" s="14">
        <f>COUNTIF($N$57:$N$94,"=10")</f>
        <v>0</v>
      </c>
    </row>
    <row r="71" spans="1:28" ht="16.5" thickBot="1" x14ac:dyDescent="0.3">
      <c r="A71" s="64" t="s">
        <v>477</v>
      </c>
      <c r="B71" s="63">
        <v>15</v>
      </c>
      <c r="C71" s="63" t="s">
        <v>64</v>
      </c>
      <c r="D71" s="63" t="s">
        <v>60</v>
      </c>
      <c r="E71" s="63" t="s">
        <v>39</v>
      </c>
      <c r="F71" s="63" t="s">
        <v>66</v>
      </c>
      <c r="G71" s="63" t="s">
        <v>33</v>
      </c>
      <c r="H71" s="63" t="s">
        <v>39</v>
      </c>
      <c r="I71" s="63" t="s">
        <v>64</v>
      </c>
      <c r="J71" s="63" t="s">
        <v>38</v>
      </c>
      <c r="K71" s="63" t="s">
        <v>65</v>
      </c>
      <c r="L71" s="63" t="s">
        <v>33</v>
      </c>
      <c r="M71" s="63">
        <v>15</v>
      </c>
      <c r="N71" s="63">
        <v>0</v>
      </c>
      <c r="O71" s="63">
        <v>6</v>
      </c>
      <c r="P71" s="63">
        <v>1</v>
      </c>
      <c r="Q71" s="63">
        <v>3</v>
      </c>
      <c r="R71" s="63">
        <v>2</v>
      </c>
      <c r="S71" s="63"/>
      <c r="T71" s="63"/>
      <c r="U71" s="63"/>
      <c r="V71" s="63" t="s">
        <v>63</v>
      </c>
      <c r="W71" s="63">
        <v>5</v>
      </c>
      <c r="X71" s="63">
        <v>10</v>
      </c>
      <c r="AB71" s="14">
        <f>SUM(AB60:AB70)</f>
        <v>38</v>
      </c>
    </row>
    <row r="72" spans="1:28" ht="16.5" thickBot="1" x14ac:dyDescent="0.3">
      <c r="A72" s="64" t="s">
        <v>478</v>
      </c>
      <c r="B72" s="63">
        <v>16</v>
      </c>
      <c r="C72" s="63" t="s">
        <v>62</v>
      </c>
      <c r="D72" s="63" t="s">
        <v>61</v>
      </c>
      <c r="E72" s="63" t="s">
        <v>62</v>
      </c>
      <c r="F72" s="63" t="s">
        <v>45</v>
      </c>
      <c r="G72" s="63" t="s">
        <v>38</v>
      </c>
      <c r="H72" s="63" t="s">
        <v>36</v>
      </c>
      <c r="I72" s="63" t="s">
        <v>38</v>
      </c>
      <c r="J72" s="63" t="s">
        <v>36</v>
      </c>
      <c r="K72" s="63" t="s">
        <v>48</v>
      </c>
      <c r="L72" s="63" t="s">
        <v>32</v>
      </c>
      <c r="M72" s="63">
        <v>16</v>
      </c>
      <c r="N72" s="63">
        <v>0</v>
      </c>
      <c r="O72" s="63">
        <v>7</v>
      </c>
      <c r="P72" s="63">
        <v>3</v>
      </c>
      <c r="Q72" s="63">
        <v>0</v>
      </c>
      <c r="R72" s="63">
        <v>4</v>
      </c>
      <c r="S72" s="63"/>
      <c r="T72" s="63">
        <v>2</v>
      </c>
      <c r="U72" s="63"/>
      <c r="V72" s="63" t="s">
        <v>32</v>
      </c>
      <c r="W72" s="63">
        <v>20</v>
      </c>
      <c r="X72" s="63">
        <v>12</v>
      </c>
    </row>
    <row r="73" spans="1:28" ht="16.5" thickBot="1" x14ac:dyDescent="0.3">
      <c r="A73" s="64" t="s">
        <v>479</v>
      </c>
      <c r="B73" s="63">
        <v>17</v>
      </c>
      <c r="C73" s="63" t="s">
        <v>48</v>
      </c>
      <c r="D73" s="63" t="s">
        <v>33</v>
      </c>
      <c r="E73" s="63" t="s">
        <v>62</v>
      </c>
      <c r="F73" s="63" t="s">
        <v>66</v>
      </c>
      <c r="G73" s="63" t="s">
        <v>48</v>
      </c>
      <c r="H73" s="63" t="s">
        <v>62</v>
      </c>
      <c r="I73" s="63" t="s">
        <v>59</v>
      </c>
      <c r="J73" s="63" t="s">
        <v>46</v>
      </c>
      <c r="K73" s="63" t="s">
        <v>59</v>
      </c>
      <c r="L73" s="63" t="s">
        <v>33</v>
      </c>
      <c r="M73" s="63">
        <v>17</v>
      </c>
      <c r="N73" s="63">
        <v>0</v>
      </c>
      <c r="O73" s="63">
        <v>2</v>
      </c>
      <c r="P73" s="63">
        <v>4</v>
      </c>
      <c r="Q73" s="63">
        <v>4</v>
      </c>
      <c r="R73" s="63"/>
      <c r="S73" s="63"/>
      <c r="T73" s="63"/>
      <c r="U73" s="63"/>
      <c r="V73" s="63" t="s">
        <v>65</v>
      </c>
      <c r="W73" s="63">
        <v>3</v>
      </c>
      <c r="X73" s="63">
        <v>2</v>
      </c>
    </row>
    <row r="74" spans="1:28" ht="16.5" thickBot="1" x14ac:dyDescent="0.3">
      <c r="A74" s="64" t="s">
        <v>480</v>
      </c>
      <c r="B74" s="63">
        <v>18</v>
      </c>
      <c r="C74" s="63" t="s">
        <v>48</v>
      </c>
      <c r="D74" s="63" t="s">
        <v>60</v>
      </c>
      <c r="E74" s="63" t="s">
        <v>62</v>
      </c>
      <c r="F74" s="63" t="s">
        <v>32</v>
      </c>
      <c r="G74" s="63" t="s">
        <v>48</v>
      </c>
      <c r="H74" s="63" t="s">
        <v>35</v>
      </c>
      <c r="I74" s="63" t="s">
        <v>60</v>
      </c>
      <c r="J74" s="63" t="s">
        <v>45</v>
      </c>
      <c r="K74" s="63" t="s">
        <v>49</v>
      </c>
      <c r="L74" s="63" t="s">
        <v>33</v>
      </c>
      <c r="M74" s="63">
        <v>18</v>
      </c>
      <c r="N74" s="63">
        <v>0</v>
      </c>
      <c r="O74" s="63">
        <v>7</v>
      </c>
      <c r="P74" s="63">
        <v>3</v>
      </c>
      <c r="Q74" s="63">
        <v>0</v>
      </c>
      <c r="R74" s="63">
        <v>6</v>
      </c>
      <c r="S74" s="63"/>
      <c r="T74" s="63"/>
      <c r="U74" s="63"/>
      <c r="V74" s="63" t="s">
        <v>32</v>
      </c>
      <c r="W74" s="63">
        <v>21</v>
      </c>
      <c r="X74" s="63">
        <v>30</v>
      </c>
    </row>
    <row r="75" spans="1:28" ht="16.5" thickBot="1" x14ac:dyDescent="0.3">
      <c r="A75" s="64" t="s">
        <v>481</v>
      </c>
      <c r="B75" s="63">
        <v>19</v>
      </c>
      <c r="C75" s="63" t="s">
        <v>48</v>
      </c>
      <c r="D75" s="63" t="s">
        <v>32</v>
      </c>
      <c r="E75" s="63" t="s">
        <v>63</v>
      </c>
      <c r="F75" s="63" t="s">
        <v>32</v>
      </c>
      <c r="G75" s="63" t="s">
        <v>62</v>
      </c>
      <c r="H75" s="63" t="s">
        <v>33</v>
      </c>
      <c r="I75" s="63" t="s">
        <v>63</v>
      </c>
      <c r="J75" s="63" t="s">
        <v>48</v>
      </c>
      <c r="K75" s="63" t="s">
        <v>63</v>
      </c>
      <c r="L75" s="63" t="s">
        <v>61</v>
      </c>
      <c r="M75" s="63">
        <v>19</v>
      </c>
      <c r="N75" s="63">
        <v>0</v>
      </c>
      <c r="O75" s="63">
        <v>4</v>
      </c>
      <c r="P75" s="63">
        <v>6</v>
      </c>
      <c r="Q75" s="63">
        <v>0</v>
      </c>
      <c r="R75" s="63">
        <v>2</v>
      </c>
      <c r="S75" s="63"/>
      <c r="T75" s="63"/>
      <c r="U75" s="63"/>
      <c r="V75" s="63" t="s">
        <v>39</v>
      </c>
      <c r="W75" s="63">
        <v>10</v>
      </c>
      <c r="X75" s="63">
        <v>19</v>
      </c>
    </row>
    <row r="76" spans="1:28" ht="16.5" thickBot="1" x14ac:dyDescent="0.3">
      <c r="A76" s="64" t="s">
        <v>482</v>
      </c>
      <c r="B76" s="63">
        <v>20</v>
      </c>
      <c r="C76" s="63" t="s">
        <v>72</v>
      </c>
      <c r="D76" s="63" t="s">
        <v>45</v>
      </c>
      <c r="E76" s="63" t="s">
        <v>73</v>
      </c>
      <c r="F76" s="63" t="s">
        <v>61</v>
      </c>
      <c r="G76" s="63" t="s">
        <v>49</v>
      </c>
      <c r="H76" s="63" t="s">
        <v>36</v>
      </c>
      <c r="I76" s="63" t="s">
        <v>65</v>
      </c>
      <c r="J76" s="63" t="s">
        <v>28</v>
      </c>
      <c r="K76" s="63" t="s">
        <v>60</v>
      </c>
      <c r="L76" s="63" t="s">
        <v>40</v>
      </c>
      <c r="M76" s="63">
        <v>20</v>
      </c>
      <c r="N76" s="63">
        <v>4</v>
      </c>
      <c r="O76" s="63">
        <v>5</v>
      </c>
      <c r="P76" s="63">
        <v>1</v>
      </c>
      <c r="Q76" s="63">
        <v>0</v>
      </c>
      <c r="R76" s="63">
        <v>12</v>
      </c>
      <c r="S76" s="63"/>
      <c r="T76" s="63"/>
      <c r="U76" s="63"/>
      <c r="V76" s="63" t="s">
        <v>45</v>
      </c>
      <c r="W76" s="63">
        <v>31</v>
      </c>
      <c r="X76" s="63">
        <v>5</v>
      </c>
    </row>
    <row r="77" spans="1:28" ht="16.5" thickBot="1" x14ac:dyDescent="0.3">
      <c r="A77" s="64" t="s">
        <v>483</v>
      </c>
      <c r="B77" s="63">
        <v>21</v>
      </c>
      <c r="C77" s="63" t="s">
        <v>67</v>
      </c>
      <c r="D77" s="63" t="s">
        <v>39</v>
      </c>
      <c r="E77" s="63" t="s">
        <v>62</v>
      </c>
      <c r="F77" s="63" t="s">
        <v>66</v>
      </c>
      <c r="G77" s="63" t="s">
        <v>62</v>
      </c>
      <c r="H77" s="63" t="s">
        <v>65</v>
      </c>
      <c r="I77" s="63" t="s">
        <v>46</v>
      </c>
      <c r="J77" s="63" t="s">
        <v>65</v>
      </c>
      <c r="K77" s="63" t="s">
        <v>59</v>
      </c>
      <c r="L77" s="63" t="s">
        <v>39</v>
      </c>
      <c r="M77" s="63">
        <v>21</v>
      </c>
      <c r="N77" s="63">
        <v>0</v>
      </c>
      <c r="O77" s="63">
        <v>2</v>
      </c>
      <c r="P77" s="63">
        <v>4</v>
      </c>
      <c r="Q77" s="63">
        <v>4</v>
      </c>
      <c r="R77" s="63"/>
      <c r="S77" s="63"/>
      <c r="T77" s="63"/>
      <c r="U77" s="63"/>
      <c r="V77" s="63" t="s">
        <v>58</v>
      </c>
      <c r="W77" s="63">
        <v>1</v>
      </c>
      <c r="X77" s="63">
        <v>14</v>
      </c>
    </row>
    <row r="78" spans="1:28" ht="16.5" thickBot="1" x14ac:dyDescent="0.3">
      <c r="A78" s="64" t="s">
        <v>484</v>
      </c>
      <c r="B78" s="63">
        <v>22</v>
      </c>
      <c r="C78" s="63" t="s">
        <v>33</v>
      </c>
      <c r="D78" s="63" t="s">
        <v>36</v>
      </c>
      <c r="E78" s="63" t="s">
        <v>33</v>
      </c>
      <c r="F78" s="63" t="s">
        <v>62</v>
      </c>
      <c r="G78" s="63" t="s">
        <v>60</v>
      </c>
      <c r="H78" s="63" t="s">
        <v>32</v>
      </c>
      <c r="I78" s="63" t="s">
        <v>32</v>
      </c>
      <c r="J78" s="63" t="s">
        <v>49</v>
      </c>
      <c r="K78" s="63" t="s">
        <v>32</v>
      </c>
      <c r="L78" s="63" t="s">
        <v>39</v>
      </c>
      <c r="M78" s="63">
        <v>22</v>
      </c>
      <c r="N78" s="63">
        <v>0</v>
      </c>
      <c r="O78" s="63">
        <v>9</v>
      </c>
      <c r="P78" s="63">
        <v>1</v>
      </c>
      <c r="Q78" s="63">
        <v>0</v>
      </c>
      <c r="R78" s="63"/>
      <c r="S78" s="63"/>
      <c r="T78" s="63"/>
      <c r="U78" s="63"/>
      <c r="V78" s="63" t="s">
        <v>32</v>
      </c>
      <c r="W78" s="63">
        <v>20</v>
      </c>
      <c r="X78" s="63">
        <v>16</v>
      </c>
    </row>
    <row r="79" spans="1:28" ht="16.5" thickBot="1" x14ac:dyDescent="0.3">
      <c r="A79" s="64" t="s">
        <v>485</v>
      </c>
      <c r="B79" s="63">
        <v>23</v>
      </c>
      <c r="C79" s="63" t="s">
        <v>58</v>
      </c>
      <c r="D79" s="63" t="s">
        <v>32</v>
      </c>
      <c r="E79" s="63" t="s">
        <v>32</v>
      </c>
      <c r="F79" s="63" t="s">
        <v>33</v>
      </c>
      <c r="G79" s="63" t="s">
        <v>38</v>
      </c>
      <c r="H79" s="63" t="s">
        <v>45</v>
      </c>
      <c r="I79" s="63" t="s">
        <v>63</v>
      </c>
      <c r="J79" s="63" t="s">
        <v>36</v>
      </c>
      <c r="K79" s="63" t="s">
        <v>32</v>
      </c>
      <c r="L79" s="63" t="s">
        <v>32</v>
      </c>
      <c r="M79" s="63">
        <v>23</v>
      </c>
      <c r="N79" s="63">
        <v>0</v>
      </c>
      <c r="O79" s="63">
        <v>8</v>
      </c>
      <c r="P79" s="63">
        <v>2</v>
      </c>
      <c r="Q79" s="63">
        <v>0</v>
      </c>
      <c r="R79" s="63">
        <v>1</v>
      </c>
      <c r="S79" s="63"/>
      <c r="T79" s="63"/>
      <c r="U79" s="63"/>
      <c r="V79" s="63" t="s">
        <v>33</v>
      </c>
      <c r="W79" s="63">
        <v>18</v>
      </c>
      <c r="X79" s="63">
        <v>8</v>
      </c>
    </row>
    <row r="80" spans="1:28" ht="16.5" thickBot="1" x14ac:dyDescent="0.3">
      <c r="A80" s="64" t="s">
        <v>316</v>
      </c>
      <c r="B80" s="63">
        <v>24</v>
      </c>
      <c r="C80" s="63" t="s">
        <v>60</v>
      </c>
      <c r="D80" s="63" t="s">
        <v>60</v>
      </c>
      <c r="E80" s="63" t="s">
        <v>62</v>
      </c>
      <c r="F80" s="63" t="s">
        <v>45</v>
      </c>
      <c r="G80" s="63" t="s">
        <v>48</v>
      </c>
      <c r="H80" s="63" t="s">
        <v>35</v>
      </c>
      <c r="I80" s="63" t="s">
        <v>33</v>
      </c>
      <c r="J80" s="63" t="s">
        <v>40</v>
      </c>
      <c r="K80" s="63" t="s">
        <v>63</v>
      </c>
      <c r="L80" s="63" t="s">
        <v>61</v>
      </c>
      <c r="M80" s="63">
        <v>24</v>
      </c>
      <c r="N80" s="63">
        <v>1</v>
      </c>
      <c r="O80" s="63">
        <v>6</v>
      </c>
      <c r="P80" s="63">
        <v>3</v>
      </c>
      <c r="Q80" s="63">
        <v>0</v>
      </c>
      <c r="R80" s="63">
        <v>2</v>
      </c>
      <c r="S80" s="63"/>
      <c r="T80" s="63"/>
      <c r="U80" s="63"/>
      <c r="V80" s="63" t="s">
        <v>60</v>
      </c>
      <c r="W80" s="63">
        <v>22</v>
      </c>
      <c r="X80" s="63">
        <v>18</v>
      </c>
    </row>
    <row r="81" spans="1:24" ht="16.5" thickBot="1" x14ac:dyDescent="0.3">
      <c r="A81" s="64" t="s">
        <v>486</v>
      </c>
      <c r="B81" s="63">
        <v>25</v>
      </c>
      <c r="C81" s="63" t="s">
        <v>48</v>
      </c>
      <c r="D81" s="63" t="s">
        <v>32</v>
      </c>
      <c r="E81" s="63" t="s">
        <v>62</v>
      </c>
      <c r="F81" s="63" t="s">
        <v>38</v>
      </c>
      <c r="G81" s="63" t="s">
        <v>38</v>
      </c>
      <c r="H81" s="63" t="s">
        <v>61</v>
      </c>
      <c r="I81" s="63" t="s">
        <v>63</v>
      </c>
      <c r="J81" s="63" t="s">
        <v>49</v>
      </c>
      <c r="K81" s="63" t="s">
        <v>58</v>
      </c>
      <c r="L81" s="63" t="s">
        <v>49</v>
      </c>
      <c r="M81" s="63">
        <v>25</v>
      </c>
      <c r="N81" s="63">
        <v>0</v>
      </c>
      <c r="O81" s="63">
        <v>6</v>
      </c>
      <c r="P81" s="63">
        <v>4</v>
      </c>
      <c r="Q81" s="63">
        <v>0</v>
      </c>
      <c r="R81" s="63"/>
      <c r="S81" s="63"/>
      <c r="T81" s="63"/>
      <c r="U81" s="63"/>
      <c r="V81" s="63" t="s">
        <v>38</v>
      </c>
      <c r="W81" s="63">
        <v>13</v>
      </c>
      <c r="X81" s="63">
        <v>27</v>
      </c>
    </row>
    <row r="82" spans="1:24" ht="16.5" thickBot="1" x14ac:dyDescent="0.3">
      <c r="A82" s="64" t="s">
        <v>317</v>
      </c>
      <c r="B82" s="63">
        <v>26</v>
      </c>
      <c r="C82" s="63" t="s">
        <v>29</v>
      </c>
      <c r="D82" s="63" t="s">
        <v>32</v>
      </c>
      <c r="E82" s="63" t="s">
        <v>28</v>
      </c>
      <c r="F82" s="63" t="s">
        <v>487</v>
      </c>
      <c r="G82" s="63" t="s">
        <v>48</v>
      </c>
      <c r="H82" s="63" t="s">
        <v>36</v>
      </c>
      <c r="I82" s="63" t="s">
        <v>63</v>
      </c>
      <c r="J82" s="63" t="s">
        <v>49</v>
      </c>
      <c r="K82" s="63" t="s">
        <v>40</v>
      </c>
      <c r="L82" s="63" t="s">
        <v>45</v>
      </c>
      <c r="M82" s="63">
        <v>26</v>
      </c>
      <c r="N82" s="63">
        <v>4</v>
      </c>
      <c r="O82" s="63">
        <v>4</v>
      </c>
      <c r="P82" s="63">
        <v>2</v>
      </c>
      <c r="Q82" s="63">
        <v>0</v>
      </c>
      <c r="R82" s="63">
        <v>4</v>
      </c>
      <c r="S82" s="63"/>
      <c r="T82" s="63"/>
      <c r="U82" s="63"/>
      <c r="V82" s="63" t="s">
        <v>45</v>
      </c>
      <c r="W82" s="63">
        <v>29</v>
      </c>
      <c r="X82" s="63">
        <v>33</v>
      </c>
    </row>
    <row r="83" spans="1:24" ht="16.5" thickBot="1" x14ac:dyDescent="0.3">
      <c r="A83" s="64" t="s">
        <v>488</v>
      </c>
      <c r="B83" s="63">
        <v>27</v>
      </c>
      <c r="C83" s="63" t="s">
        <v>38</v>
      </c>
      <c r="D83" s="63" t="s">
        <v>32</v>
      </c>
      <c r="E83" s="63" t="s">
        <v>62</v>
      </c>
      <c r="F83" s="63" t="s">
        <v>60</v>
      </c>
      <c r="G83" s="63" t="s">
        <v>48</v>
      </c>
      <c r="H83" s="63" t="s">
        <v>48</v>
      </c>
      <c r="I83" s="63" t="s">
        <v>59</v>
      </c>
      <c r="J83" s="63" t="s">
        <v>32</v>
      </c>
      <c r="K83" s="63" t="s">
        <v>33</v>
      </c>
      <c r="L83" s="63" t="s">
        <v>35</v>
      </c>
      <c r="M83" s="63">
        <v>27</v>
      </c>
      <c r="N83" s="63">
        <v>0</v>
      </c>
      <c r="O83" s="63">
        <v>6</v>
      </c>
      <c r="P83" s="63">
        <v>3</v>
      </c>
      <c r="Q83" s="63">
        <v>1</v>
      </c>
      <c r="R83" s="63">
        <v>2</v>
      </c>
      <c r="S83" s="63"/>
      <c r="T83" s="63"/>
      <c r="U83" s="63"/>
      <c r="V83" s="63" t="s">
        <v>38</v>
      </c>
      <c r="W83" s="63">
        <v>12</v>
      </c>
      <c r="X83" s="63">
        <v>29</v>
      </c>
    </row>
    <row r="84" spans="1:24" ht="16.5" thickBot="1" x14ac:dyDescent="0.3">
      <c r="A84" s="64" t="s">
        <v>489</v>
      </c>
      <c r="B84" s="63">
        <v>28</v>
      </c>
      <c r="C84" s="63" t="s">
        <v>75</v>
      </c>
      <c r="D84" s="63" t="s">
        <v>36</v>
      </c>
      <c r="E84" s="63" t="s">
        <v>48</v>
      </c>
      <c r="F84" s="63" t="s">
        <v>68</v>
      </c>
      <c r="G84" s="63" t="s">
        <v>38</v>
      </c>
      <c r="H84" s="63" t="s">
        <v>31</v>
      </c>
      <c r="I84" s="63" t="s">
        <v>35</v>
      </c>
      <c r="J84" s="63" t="s">
        <v>35</v>
      </c>
      <c r="K84" s="63" t="s">
        <v>48</v>
      </c>
      <c r="L84" s="63" t="s">
        <v>60</v>
      </c>
      <c r="M84" s="63">
        <v>28</v>
      </c>
      <c r="N84" s="63">
        <v>3</v>
      </c>
      <c r="O84" s="63">
        <v>5</v>
      </c>
      <c r="P84" s="63">
        <v>2</v>
      </c>
      <c r="Q84" s="63">
        <v>0</v>
      </c>
      <c r="R84" s="63">
        <v>2</v>
      </c>
      <c r="S84" s="63"/>
      <c r="T84" s="63"/>
      <c r="U84" s="63"/>
      <c r="V84" s="63" t="s">
        <v>35</v>
      </c>
      <c r="W84" s="63">
        <v>28</v>
      </c>
      <c r="X84" s="63">
        <v>4</v>
      </c>
    </row>
    <row r="85" spans="1:24" ht="16.5" thickBot="1" x14ac:dyDescent="0.3">
      <c r="A85" s="64" t="s">
        <v>490</v>
      </c>
      <c r="B85" s="63">
        <v>29</v>
      </c>
      <c r="C85" s="63" t="s">
        <v>28</v>
      </c>
      <c r="D85" s="63" t="s">
        <v>45</v>
      </c>
      <c r="E85" s="63" t="s">
        <v>33</v>
      </c>
      <c r="F85" s="63" t="s">
        <v>60</v>
      </c>
      <c r="G85" s="63" t="s">
        <v>60</v>
      </c>
      <c r="H85" s="63" t="s">
        <v>49</v>
      </c>
      <c r="I85" s="63" t="s">
        <v>60</v>
      </c>
      <c r="J85" s="63" t="s">
        <v>35</v>
      </c>
      <c r="K85" s="63" t="s">
        <v>49</v>
      </c>
      <c r="L85" s="63" t="s">
        <v>69</v>
      </c>
      <c r="M85" s="63">
        <v>29</v>
      </c>
      <c r="N85" s="63">
        <v>2</v>
      </c>
      <c r="O85" s="63">
        <v>8</v>
      </c>
      <c r="P85" s="63">
        <v>0</v>
      </c>
      <c r="Q85" s="63">
        <v>0</v>
      </c>
      <c r="R85" s="63">
        <v>3</v>
      </c>
      <c r="S85" s="63"/>
      <c r="T85" s="63"/>
      <c r="U85" s="63"/>
      <c r="V85" s="63" t="s">
        <v>35</v>
      </c>
      <c r="W85" s="63">
        <v>28</v>
      </c>
      <c r="X85" s="63">
        <v>26</v>
      </c>
    </row>
    <row r="86" spans="1:24" ht="16.5" thickBot="1" x14ac:dyDescent="0.3">
      <c r="A86" s="64" t="s">
        <v>491</v>
      </c>
      <c r="B86" s="63">
        <v>30</v>
      </c>
      <c r="C86" s="63" t="s">
        <v>28</v>
      </c>
      <c r="D86" s="63" t="s">
        <v>36</v>
      </c>
      <c r="E86" s="63" t="s">
        <v>62</v>
      </c>
      <c r="F86" s="63" t="s">
        <v>45</v>
      </c>
      <c r="G86" s="63" t="s">
        <v>33</v>
      </c>
      <c r="H86" s="63" t="s">
        <v>49</v>
      </c>
      <c r="I86" s="63" t="s">
        <v>33</v>
      </c>
      <c r="J86" s="63" t="s">
        <v>40</v>
      </c>
      <c r="K86" s="63" t="s">
        <v>40</v>
      </c>
      <c r="L86" s="63" t="s">
        <v>33</v>
      </c>
      <c r="M86" s="63">
        <v>30</v>
      </c>
      <c r="N86" s="63">
        <v>3</v>
      </c>
      <c r="O86" s="63">
        <v>6</v>
      </c>
      <c r="P86" s="63">
        <v>1</v>
      </c>
      <c r="Q86" s="63">
        <v>0</v>
      </c>
      <c r="R86" s="63">
        <v>9</v>
      </c>
      <c r="S86" s="63"/>
      <c r="T86" s="63"/>
      <c r="U86" s="63"/>
      <c r="V86" s="63" t="s">
        <v>49</v>
      </c>
      <c r="W86" s="63">
        <v>27</v>
      </c>
      <c r="X86" s="63">
        <v>24</v>
      </c>
    </row>
    <row r="87" spans="1:24" ht="16.5" thickBot="1" x14ac:dyDescent="0.3">
      <c r="A87" s="64" t="s">
        <v>492</v>
      </c>
      <c r="B87" s="63">
        <v>31</v>
      </c>
      <c r="C87" s="63" t="s">
        <v>45</v>
      </c>
      <c r="D87" s="63" t="s">
        <v>45</v>
      </c>
      <c r="E87" s="63" t="s">
        <v>45</v>
      </c>
      <c r="F87" s="63" t="s">
        <v>45</v>
      </c>
      <c r="G87" s="63" t="s">
        <v>38</v>
      </c>
      <c r="H87" s="63" t="s">
        <v>28</v>
      </c>
      <c r="I87" s="63" t="s">
        <v>28</v>
      </c>
      <c r="J87" s="63" t="s">
        <v>45</v>
      </c>
      <c r="K87" s="63" t="s">
        <v>62</v>
      </c>
      <c r="L87" s="63"/>
      <c r="M87" s="63">
        <v>31</v>
      </c>
      <c r="N87" s="63">
        <v>2</v>
      </c>
      <c r="O87" s="63">
        <v>6</v>
      </c>
      <c r="P87" s="63">
        <v>1</v>
      </c>
      <c r="Q87" s="63">
        <v>0</v>
      </c>
      <c r="R87" s="63"/>
      <c r="S87" s="63"/>
      <c r="T87" s="63"/>
      <c r="U87" s="63"/>
      <c r="V87" s="63" t="s">
        <v>40</v>
      </c>
      <c r="W87" s="63">
        <v>32</v>
      </c>
      <c r="X87" s="63">
        <v>25</v>
      </c>
    </row>
    <row r="88" spans="1:24" ht="16.5" thickBot="1" x14ac:dyDescent="0.3">
      <c r="A88" s="64" t="s">
        <v>493</v>
      </c>
      <c r="B88" s="63">
        <v>32</v>
      </c>
      <c r="C88" s="63" t="s">
        <v>58</v>
      </c>
      <c r="D88" s="63" t="s">
        <v>49</v>
      </c>
      <c r="E88" s="63" t="s">
        <v>62</v>
      </c>
      <c r="F88" s="63" t="s">
        <v>62</v>
      </c>
      <c r="G88" s="63" t="s">
        <v>62</v>
      </c>
      <c r="H88" s="63" t="s">
        <v>62</v>
      </c>
      <c r="I88" s="63" t="s">
        <v>58</v>
      </c>
      <c r="J88" s="63" t="s">
        <v>48</v>
      </c>
      <c r="K88" s="63" t="s">
        <v>59</v>
      </c>
      <c r="L88" s="63" t="s">
        <v>32</v>
      </c>
      <c r="M88" s="63">
        <v>32</v>
      </c>
      <c r="N88" s="63">
        <v>0</v>
      </c>
      <c r="O88" s="63">
        <v>2</v>
      </c>
      <c r="P88" s="63">
        <v>7</v>
      </c>
      <c r="Q88" s="63">
        <v>1</v>
      </c>
      <c r="R88" s="63">
        <v>3</v>
      </c>
      <c r="S88" s="63"/>
      <c r="T88" s="63"/>
      <c r="U88" s="63"/>
      <c r="V88" s="63" t="s">
        <v>63</v>
      </c>
      <c r="W88" s="63">
        <v>7</v>
      </c>
      <c r="X88" s="63">
        <v>11</v>
      </c>
    </row>
    <row r="89" spans="1:24" ht="16.5" thickBot="1" x14ac:dyDescent="0.3">
      <c r="A89" s="64" t="s">
        <v>494</v>
      </c>
      <c r="B89" s="63">
        <v>33</v>
      </c>
      <c r="C89" s="63" t="s">
        <v>36</v>
      </c>
      <c r="D89" s="63" t="s">
        <v>62</v>
      </c>
      <c r="E89" s="63" t="s">
        <v>60</v>
      </c>
      <c r="F89" s="63" t="s">
        <v>45</v>
      </c>
      <c r="G89" s="63" t="s">
        <v>38</v>
      </c>
      <c r="H89" s="63" t="s">
        <v>35</v>
      </c>
      <c r="I89" s="63" t="s">
        <v>35</v>
      </c>
      <c r="J89" s="63" t="s">
        <v>36</v>
      </c>
      <c r="K89" s="63" t="s">
        <v>32</v>
      </c>
      <c r="L89" s="63" t="s">
        <v>60</v>
      </c>
      <c r="M89" s="63">
        <v>33</v>
      </c>
      <c r="N89" s="63">
        <v>0</v>
      </c>
      <c r="O89" s="63">
        <v>9</v>
      </c>
      <c r="P89" s="63">
        <v>1</v>
      </c>
      <c r="Q89" s="63">
        <v>0</v>
      </c>
      <c r="R89" s="63">
        <v>2</v>
      </c>
      <c r="S89" s="63"/>
      <c r="T89" s="63"/>
      <c r="U89" s="63"/>
      <c r="V89" s="63" t="s">
        <v>61</v>
      </c>
      <c r="W89" s="63">
        <v>25</v>
      </c>
      <c r="X89" s="63">
        <v>20</v>
      </c>
    </row>
    <row r="90" spans="1:24" ht="16.5" thickBot="1" x14ac:dyDescent="0.3">
      <c r="A90" s="64" t="s">
        <v>495</v>
      </c>
      <c r="B90" s="63">
        <v>34</v>
      </c>
      <c r="C90" s="63" t="s">
        <v>33</v>
      </c>
      <c r="D90" s="63" t="s">
        <v>48</v>
      </c>
      <c r="E90" s="63" t="s">
        <v>60</v>
      </c>
      <c r="F90" s="63" t="s">
        <v>59</v>
      </c>
      <c r="G90" s="63" t="s">
        <v>33</v>
      </c>
      <c r="H90" s="63" t="s">
        <v>49</v>
      </c>
      <c r="I90" s="63" t="s">
        <v>38</v>
      </c>
      <c r="J90" s="63" t="s">
        <v>49</v>
      </c>
      <c r="K90" s="63" t="s">
        <v>61</v>
      </c>
      <c r="L90" s="63" t="s">
        <v>49</v>
      </c>
      <c r="M90" s="63">
        <v>34</v>
      </c>
      <c r="N90" s="63">
        <v>0</v>
      </c>
      <c r="O90" s="63">
        <v>8</v>
      </c>
      <c r="P90" s="63">
        <v>1</v>
      </c>
      <c r="Q90" s="63">
        <v>1</v>
      </c>
      <c r="R90" s="63">
        <v>11</v>
      </c>
      <c r="S90" s="63"/>
      <c r="T90" s="63"/>
      <c r="U90" s="63"/>
      <c r="V90" s="63" t="s">
        <v>33</v>
      </c>
      <c r="W90" s="63">
        <v>18</v>
      </c>
      <c r="X90" s="63">
        <v>12</v>
      </c>
    </row>
    <row r="91" spans="1:24" ht="16.5" thickBot="1" x14ac:dyDescent="0.3">
      <c r="A91" s="64" t="s">
        <v>496</v>
      </c>
      <c r="B91" s="63">
        <v>35</v>
      </c>
      <c r="C91" s="63"/>
      <c r="D91" s="63"/>
      <c r="E91" s="63"/>
      <c r="F91" s="63"/>
      <c r="G91" s="63"/>
      <c r="H91" s="63"/>
      <c r="I91" s="63"/>
      <c r="J91" s="63"/>
      <c r="K91" s="63"/>
      <c r="L91" s="63"/>
      <c r="M91" s="63">
        <v>35</v>
      </c>
      <c r="N91" s="63">
        <v>0</v>
      </c>
      <c r="O91" s="63">
        <v>0</v>
      </c>
      <c r="P91" s="63">
        <v>0</v>
      </c>
      <c r="Q91" s="63">
        <v>0</v>
      </c>
      <c r="R91" s="63"/>
      <c r="S91" s="63"/>
      <c r="T91" s="63"/>
      <c r="U91" s="63"/>
      <c r="V91" s="63"/>
      <c r="W91" s="63">
        <v>33</v>
      </c>
      <c r="X91" s="63">
        <v>22</v>
      </c>
    </row>
    <row r="92" spans="1:24" ht="16.5" thickBot="1" x14ac:dyDescent="0.3">
      <c r="A92" s="64" t="s">
        <v>497</v>
      </c>
      <c r="B92" s="63">
        <v>36</v>
      </c>
      <c r="C92" s="63" t="s">
        <v>39</v>
      </c>
      <c r="D92" s="63" t="s">
        <v>36</v>
      </c>
      <c r="E92" s="63" t="s">
        <v>48</v>
      </c>
      <c r="F92" s="63" t="s">
        <v>45</v>
      </c>
      <c r="G92" s="63" t="s">
        <v>33</v>
      </c>
      <c r="H92" s="63" t="s">
        <v>35</v>
      </c>
      <c r="I92" s="63" t="s">
        <v>62</v>
      </c>
      <c r="J92" s="63" t="s">
        <v>45</v>
      </c>
      <c r="K92" s="63" t="s">
        <v>35</v>
      </c>
      <c r="L92" s="63" t="s">
        <v>61</v>
      </c>
      <c r="M92" s="63">
        <v>36</v>
      </c>
      <c r="N92" s="63">
        <v>0</v>
      </c>
      <c r="O92" s="63">
        <v>8</v>
      </c>
      <c r="P92" s="63">
        <v>2</v>
      </c>
      <c r="Q92" s="63">
        <v>0</v>
      </c>
      <c r="R92" s="63"/>
      <c r="S92" s="63"/>
      <c r="T92" s="63"/>
      <c r="U92" s="63"/>
      <c r="V92" s="63" t="s">
        <v>60</v>
      </c>
      <c r="W92" s="63">
        <v>24</v>
      </c>
      <c r="X92" s="63">
        <v>31</v>
      </c>
    </row>
    <row r="93" spans="1:24" ht="16.5" thickBot="1" x14ac:dyDescent="0.3">
      <c r="A93" s="64" t="s">
        <v>498</v>
      </c>
      <c r="B93" s="63">
        <v>37</v>
      </c>
      <c r="C93" s="63" t="s">
        <v>45</v>
      </c>
      <c r="D93" s="63" t="s">
        <v>65</v>
      </c>
      <c r="E93" s="63" t="s">
        <v>39</v>
      </c>
      <c r="F93" s="63" t="s">
        <v>60</v>
      </c>
      <c r="G93" s="63" t="s">
        <v>62</v>
      </c>
      <c r="H93" s="63" t="s">
        <v>45</v>
      </c>
      <c r="I93" s="63" t="s">
        <v>62</v>
      </c>
      <c r="J93" s="63" t="s">
        <v>38</v>
      </c>
      <c r="K93" s="63" t="s">
        <v>33</v>
      </c>
      <c r="L93" s="63" t="s">
        <v>35</v>
      </c>
      <c r="M93" s="63">
        <v>37</v>
      </c>
      <c r="N93" s="63">
        <v>0</v>
      </c>
      <c r="O93" s="63">
        <v>7</v>
      </c>
      <c r="P93" s="63">
        <v>3</v>
      </c>
      <c r="Q93" s="63">
        <v>0</v>
      </c>
      <c r="R93" s="63"/>
      <c r="S93" s="63"/>
      <c r="T93" s="63"/>
      <c r="U93" s="63"/>
      <c r="V93" s="63" t="s">
        <v>33</v>
      </c>
      <c r="W93" s="63">
        <v>17</v>
      </c>
      <c r="X93" s="63">
        <v>10</v>
      </c>
    </row>
    <row r="94" spans="1:24" ht="16.5" thickBot="1" x14ac:dyDescent="0.3">
      <c r="A94" s="64" t="s">
        <v>499</v>
      </c>
      <c r="B94" s="63">
        <v>38</v>
      </c>
      <c r="C94" s="63" t="s">
        <v>40</v>
      </c>
      <c r="D94" s="63" t="s">
        <v>45</v>
      </c>
      <c r="E94" s="63" t="s">
        <v>63</v>
      </c>
      <c r="F94" s="63" t="s">
        <v>77</v>
      </c>
      <c r="G94" s="63" t="s">
        <v>60</v>
      </c>
      <c r="H94" s="63" t="s">
        <v>30</v>
      </c>
      <c r="I94" s="63" t="s">
        <v>48</v>
      </c>
      <c r="J94" s="63" t="s">
        <v>68</v>
      </c>
      <c r="K94" s="63" t="s">
        <v>40</v>
      </c>
      <c r="L94" s="63" t="s">
        <v>49</v>
      </c>
      <c r="M94" s="63">
        <v>38</v>
      </c>
      <c r="N94" s="63">
        <v>5</v>
      </c>
      <c r="O94" s="63">
        <v>3</v>
      </c>
      <c r="P94" s="63">
        <v>2</v>
      </c>
      <c r="Q94" s="63">
        <v>0</v>
      </c>
      <c r="R94" s="63">
        <v>5</v>
      </c>
      <c r="S94" s="63"/>
      <c r="T94" s="63"/>
      <c r="U94" s="63"/>
      <c r="V94" s="63" t="s">
        <v>45</v>
      </c>
      <c r="W94" s="63">
        <v>30</v>
      </c>
      <c r="X94" s="63">
        <v>13</v>
      </c>
    </row>
    <row r="95" spans="1:24" ht="16.5" thickBot="1" x14ac:dyDescent="0.3">
      <c r="A95" s="67" t="s">
        <v>70</v>
      </c>
      <c r="B95" s="63"/>
      <c r="C95" s="67">
        <v>6</v>
      </c>
      <c r="D95" s="67"/>
      <c r="E95" s="67">
        <v>2</v>
      </c>
      <c r="F95" s="67">
        <v>5</v>
      </c>
      <c r="G95" s="67"/>
      <c r="H95" s="67">
        <v>4</v>
      </c>
      <c r="I95" s="67">
        <v>1</v>
      </c>
      <c r="J95" s="67">
        <v>6</v>
      </c>
      <c r="K95" s="67">
        <v>3</v>
      </c>
      <c r="L95" s="67">
        <v>6</v>
      </c>
      <c r="M95" s="63"/>
      <c r="N95" s="63">
        <v>33</v>
      </c>
      <c r="O95" s="63">
        <v>204</v>
      </c>
      <c r="P95" s="63">
        <v>105</v>
      </c>
      <c r="Q95" s="63">
        <v>27</v>
      </c>
      <c r="R95" s="268"/>
      <c r="S95" s="269"/>
      <c r="T95" s="269"/>
      <c r="U95" s="269"/>
      <c r="V95" s="269"/>
      <c r="W95" s="270"/>
      <c r="X95" s="63">
        <v>28</v>
      </c>
    </row>
    <row r="96" spans="1:24" ht="16.5" thickBot="1" x14ac:dyDescent="0.3">
      <c r="A96" s="120" t="s">
        <v>425</v>
      </c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 s="63">
        <v>17</v>
      </c>
    </row>
    <row r="97" spans="1:28" x14ac:dyDescent="0.25">
      <c r="A97" s="273" t="e" vm="2">
        <v>#VALUE!</v>
      </c>
      <c r="B97" s="153" t="s">
        <v>79</v>
      </c>
      <c r="C97" s="273" t="e" vm="1">
        <v>#VALUE!</v>
      </c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</row>
    <row r="98" spans="1:28" x14ac:dyDescent="0.25">
      <c r="A98" s="273"/>
      <c r="B98" s="59"/>
      <c r="C98" s="273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</row>
    <row r="99" spans="1:28" x14ac:dyDescent="0.25">
      <c r="A99" s="273"/>
      <c r="B99" s="153" t="s">
        <v>80</v>
      </c>
      <c r="C99" s="273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</row>
    <row r="100" spans="1:28" x14ac:dyDescent="0.25">
      <c r="A100" s="273"/>
      <c r="B100" s="153" t="s">
        <v>81</v>
      </c>
      <c r="C100" s="273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</row>
    <row r="101" spans="1:28" x14ac:dyDescent="0.25">
      <c r="A101" s="273"/>
      <c r="B101" s="153" t="s">
        <v>82</v>
      </c>
      <c r="C101" s="273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</row>
    <row r="102" spans="1:28" ht="16.5" thickBot="1" x14ac:dyDescent="0.3">
      <c r="A102" s="273"/>
      <c r="B102" s="153" t="s">
        <v>427</v>
      </c>
      <c r="C102" s="273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</row>
    <row r="103" spans="1:28" ht="16.5" thickBot="1" x14ac:dyDescent="0.3">
      <c r="A103" s="154" t="s">
        <v>84</v>
      </c>
      <c r="B103" s="63" t="s">
        <v>85</v>
      </c>
      <c r="C103" s="154" t="s">
        <v>86</v>
      </c>
      <c r="D103" s="63" t="s">
        <v>87</v>
      </c>
      <c r="E103" s="154" t="s">
        <v>88</v>
      </c>
      <c r="F103" s="63" t="s">
        <v>138</v>
      </c>
      <c r="G103" s="154" t="s">
        <v>89</v>
      </c>
      <c r="H103" s="63" t="s">
        <v>135</v>
      </c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</row>
    <row r="104" spans="1:28" ht="16.5" thickBot="1" x14ac:dyDescent="0.3">
      <c r="A104" s="264" t="s">
        <v>41</v>
      </c>
      <c r="B104" s="264" t="s">
        <v>37</v>
      </c>
      <c r="C104" s="271" t="s">
        <v>50</v>
      </c>
      <c r="D104" s="271" t="s">
        <v>51</v>
      </c>
      <c r="E104" s="271" t="s">
        <v>52</v>
      </c>
      <c r="F104" s="271" t="s">
        <v>53</v>
      </c>
      <c r="G104" s="271" t="s">
        <v>313</v>
      </c>
      <c r="H104" s="271" t="s">
        <v>54</v>
      </c>
      <c r="I104" s="271" t="s">
        <v>55</v>
      </c>
      <c r="J104" s="271" t="s">
        <v>56</v>
      </c>
      <c r="K104" s="271" t="s">
        <v>57</v>
      </c>
      <c r="L104" s="271" t="s">
        <v>153</v>
      </c>
      <c r="M104" s="264" t="s">
        <v>37</v>
      </c>
      <c r="N104" s="264" t="s">
        <v>154</v>
      </c>
      <c r="O104" s="264" t="s">
        <v>155</v>
      </c>
      <c r="P104" s="264" t="s">
        <v>156</v>
      </c>
      <c r="Q104" s="264" t="s">
        <v>157</v>
      </c>
      <c r="R104" s="266" t="s">
        <v>158</v>
      </c>
      <c r="S104" s="267"/>
      <c r="T104" s="266" t="s">
        <v>159</v>
      </c>
      <c r="U104" s="267"/>
      <c r="V104" s="264" t="s">
        <v>107</v>
      </c>
      <c r="W104" s="264" t="s">
        <v>160</v>
      </c>
      <c r="X104"/>
    </row>
    <row r="105" spans="1:28" ht="16.5" thickBot="1" x14ac:dyDescent="0.3">
      <c r="A105" s="265"/>
      <c r="B105" s="265"/>
      <c r="C105" s="272"/>
      <c r="D105" s="272"/>
      <c r="E105" s="272"/>
      <c r="F105" s="272"/>
      <c r="G105" s="272"/>
      <c r="H105" s="272"/>
      <c r="I105" s="272"/>
      <c r="J105" s="272"/>
      <c r="K105" s="272"/>
      <c r="L105" s="272"/>
      <c r="M105" s="265"/>
      <c r="N105" s="265"/>
      <c r="O105" s="265"/>
      <c r="P105" s="265"/>
      <c r="Q105" s="265"/>
      <c r="R105" s="155" t="s">
        <v>161</v>
      </c>
      <c r="S105" s="155" t="s">
        <v>162</v>
      </c>
      <c r="T105" s="155" t="s">
        <v>161</v>
      </c>
      <c r="U105" s="155" t="s">
        <v>162</v>
      </c>
      <c r="V105" s="265"/>
      <c r="W105" s="265"/>
      <c r="X105"/>
    </row>
    <row r="106" spans="1:28" ht="16.5" thickBot="1" x14ac:dyDescent="0.3">
      <c r="A106" s="64" t="s">
        <v>500</v>
      </c>
      <c r="B106" s="63">
        <v>1</v>
      </c>
      <c r="C106" s="63" t="s">
        <v>46</v>
      </c>
      <c r="D106" s="63" t="s">
        <v>33</v>
      </c>
      <c r="E106" s="63" t="s">
        <v>63</v>
      </c>
      <c r="F106" s="63" t="s">
        <v>58</v>
      </c>
      <c r="G106" s="63" t="s">
        <v>39</v>
      </c>
      <c r="H106" s="63" t="s">
        <v>49</v>
      </c>
      <c r="I106" s="63" t="s">
        <v>48</v>
      </c>
      <c r="J106" s="63" t="s">
        <v>45</v>
      </c>
      <c r="K106" s="63" t="s">
        <v>48</v>
      </c>
      <c r="L106" s="63" t="s">
        <v>39</v>
      </c>
      <c r="M106" s="63">
        <v>1</v>
      </c>
      <c r="N106" s="63">
        <v>0</v>
      </c>
      <c r="O106" s="63">
        <v>5</v>
      </c>
      <c r="P106" s="63">
        <v>4</v>
      </c>
      <c r="Q106" s="63">
        <v>1</v>
      </c>
      <c r="R106" s="63">
        <v>9</v>
      </c>
      <c r="S106" s="63"/>
      <c r="T106" s="63"/>
      <c r="U106" s="63"/>
      <c r="V106" s="63" t="s">
        <v>39</v>
      </c>
      <c r="W106" s="63">
        <v>6</v>
      </c>
      <c r="X106" s="274" t="s">
        <v>160</v>
      </c>
    </row>
    <row r="107" spans="1:28" ht="16.5" thickBot="1" x14ac:dyDescent="0.3">
      <c r="A107" s="64" t="s">
        <v>501</v>
      </c>
      <c r="B107" s="63">
        <v>2</v>
      </c>
      <c r="C107" s="63" t="s">
        <v>49</v>
      </c>
      <c r="D107" s="63" t="s">
        <v>61</v>
      </c>
      <c r="E107" s="63" t="s">
        <v>58</v>
      </c>
      <c r="F107" s="63" t="s">
        <v>66</v>
      </c>
      <c r="G107" s="63" t="s">
        <v>33</v>
      </c>
      <c r="H107" s="63" t="s">
        <v>49</v>
      </c>
      <c r="I107" s="63" t="s">
        <v>45</v>
      </c>
      <c r="J107" s="63" t="s">
        <v>49</v>
      </c>
      <c r="K107" s="63" t="s">
        <v>33</v>
      </c>
      <c r="L107" s="63" t="s">
        <v>32</v>
      </c>
      <c r="M107" s="63">
        <v>2</v>
      </c>
      <c r="N107" s="63">
        <v>0</v>
      </c>
      <c r="O107" s="63">
        <v>8</v>
      </c>
      <c r="P107" s="63">
        <v>1</v>
      </c>
      <c r="Q107" s="63">
        <v>1</v>
      </c>
      <c r="R107" s="63"/>
      <c r="S107" s="63"/>
      <c r="T107" s="63">
        <v>2</v>
      </c>
      <c r="U107" s="63"/>
      <c r="V107" s="63" t="s">
        <v>33</v>
      </c>
      <c r="W107" s="63">
        <v>11</v>
      </c>
      <c r="X107" s="275"/>
    </row>
    <row r="108" spans="1:28" ht="16.5" thickBot="1" x14ac:dyDescent="0.3">
      <c r="A108" s="64" t="s">
        <v>502</v>
      </c>
      <c r="B108" s="63">
        <v>3</v>
      </c>
      <c r="C108" s="63" t="s">
        <v>66</v>
      </c>
      <c r="D108" s="63" t="s">
        <v>48</v>
      </c>
      <c r="E108" s="63" t="s">
        <v>59</v>
      </c>
      <c r="F108" s="63" t="s">
        <v>66</v>
      </c>
      <c r="G108" s="63" t="s">
        <v>62</v>
      </c>
      <c r="H108" s="63" t="s">
        <v>58</v>
      </c>
      <c r="I108" s="63" t="s">
        <v>58</v>
      </c>
      <c r="J108" s="63" t="s">
        <v>59</v>
      </c>
      <c r="K108" s="63" t="s">
        <v>32</v>
      </c>
      <c r="L108" s="63" t="s">
        <v>59</v>
      </c>
      <c r="M108" s="63">
        <v>3</v>
      </c>
      <c r="N108" s="63">
        <v>0</v>
      </c>
      <c r="O108" s="63">
        <v>1</v>
      </c>
      <c r="P108" s="63">
        <v>4</v>
      </c>
      <c r="Q108" s="63">
        <v>5</v>
      </c>
      <c r="R108" s="63">
        <v>2</v>
      </c>
      <c r="S108" s="63"/>
      <c r="T108" s="63">
        <v>2</v>
      </c>
      <c r="U108" s="63"/>
      <c r="V108" s="63" t="s">
        <v>58</v>
      </c>
      <c r="W108" s="63">
        <v>1</v>
      </c>
      <c r="X108" s="63">
        <v>31</v>
      </c>
    </row>
    <row r="109" spans="1:28" ht="16.5" thickBot="1" x14ac:dyDescent="0.3">
      <c r="A109" s="64" t="s">
        <v>503</v>
      </c>
      <c r="B109" s="63">
        <v>4</v>
      </c>
      <c r="C109" s="63" t="s">
        <v>45</v>
      </c>
      <c r="D109" s="63" t="s">
        <v>61</v>
      </c>
      <c r="E109" s="63" t="s">
        <v>48</v>
      </c>
      <c r="F109" s="63" t="s">
        <v>30</v>
      </c>
      <c r="G109" s="63" t="s">
        <v>48</v>
      </c>
      <c r="H109" s="63" t="s">
        <v>36</v>
      </c>
      <c r="I109" s="63" t="s">
        <v>40</v>
      </c>
      <c r="J109" s="63" t="s">
        <v>31</v>
      </c>
      <c r="K109" s="63" t="s">
        <v>48</v>
      </c>
      <c r="L109" s="63" t="s">
        <v>33</v>
      </c>
      <c r="M109" s="63">
        <v>4</v>
      </c>
      <c r="N109" s="63">
        <v>3</v>
      </c>
      <c r="O109" s="63">
        <v>4</v>
      </c>
      <c r="P109" s="63">
        <v>3</v>
      </c>
      <c r="Q109" s="63">
        <v>0</v>
      </c>
      <c r="R109" s="63">
        <v>1</v>
      </c>
      <c r="S109" s="63"/>
      <c r="T109" s="63"/>
      <c r="U109" s="63"/>
      <c r="V109" s="63" t="s">
        <v>49</v>
      </c>
      <c r="W109" s="63">
        <v>20</v>
      </c>
      <c r="X109" s="63">
        <v>7</v>
      </c>
    </row>
    <row r="110" spans="1:28" ht="16.5" thickBot="1" x14ac:dyDescent="0.3">
      <c r="A110" s="64" t="s">
        <v>504</v>
      </c>
      <c r="B110" s="63">
        <v>5</v>
      </c>
      <c r="C110" s="63" t="s">
        <v>58</v>
      </c>
      <c r="D110" s="63" t="s">
        <v>39</v>
      </c>
      <c r="E110" s="63" t="s">
        <v>33</v>
      </c>
      <c r="F110" s="63" t="s">
        <v>59</v>
      </c>
      <c r="G110" s="63" t="s">
        <v>63</v>
      </c>
      <c r="H110" s="63" t="s">
        <v>65</v>
      </c>
      <c r="I110" s="63" t="s">
        <v>32</v>
      </c>
      <c r="J110" s="63" t="s">
        <v>36</v>
      </c>
      <c r="K110" s="63" t="s">
        <v>48</v>
      </c>
      <c r="L110" s="63" t="s">
        <v>62</v>
      </c>
      <c r="M110" s="63">
        <v>5</v>
      </c>
      <c r="N110" s="63">
        <v>0</v>
      </c>
      <c r="O110" s="63">
        <v>4</v>
      </c>
      <c r="P110" s="63">
        <v>5</v>
      </c>
      <c r="Q110" s="63">
        <v>1</v>
      </c>
      <c r="R110" s="63">
        <v>4</v>
      </c>
      <c r="S110" s="63"/>
      <c r="T110" s="63">
        <v>1</v>
      </c>
      <c r="U110" s="63"/>
      <c r="V110" s="63" t="s">
        <v>48</v>
      </c>
      <c r="W110" s="63">
        <v>5</v>
      </c>
      <c r="X110" s="63">
        <v>16</v>
      </c>
      <c r="AA110" s="14">
        <v>0</v>
      </c>
      <c r="AB110" s="14">
        <f>COUNTIF($N$106:$N$142,"=0")</f>
        <v>12</v>
      </c>
    </row>
    <row r="111" spans="1:28" ht="16.5" thickBot="1" x14ac:dyDescent="0.3">
      <c r="A111" s="64" t="s">
        <v>505</v>
      </c>
      <c r="B111" s="63">
        <v>6</v>
      </c>
      <c r="C111" s="63" t="s">
        <v>62</v>
      </c>
      <c r="D111" s="63" t="s">
        <v>33</v>
      </c>
      <c r="E111" s="63" t="s">
        <v>59</v>
      </c>
      <c r="F111" s="63" t="s">
        <v>63</v>
      </c>
      <c r="G111" s="63" t="s">
        <v>33</v>
      </c>
      <c r="H111" s="63" t="s">
        <v>61</v>
      </c>
      <c r="I111" s="63" t="s">
        <v>33</v>
      </c>
      <c r="J111" s="63" t="s">
        <v>60</v>
      </c>
      <c r="K111" s="63" t="s">
        <v>39</v>
      </c>
      <c r="L111" s="63" t="s">
        <v>38</v>
      </c>
      <c r="M111" s="63">
        <v>6</v>
      </c>
      <c r="N111" s="63">
        <v>0</v>
      </c>
      <c r="O111" s="63">
        <v>7</v>
      </c>
      <c r="P111" s="63">
        <v>2</v>
      </c>
      <c r="Q111" s="63">
        <v>1</v>
      </c>
      <c r="R111" s="63"/>
      <c r="S111" s="63"/>
      <c r="T111" s="63"/>
      <c r="U111" s="63"/>
      <c r="V111" s="63" t="s">
        <v>39</v>
      </c>
      <c r="W111" s="63">
        <v>8</v>
      </c>
      <c r="X111" s="63">
        <v>14</v>
      </c>
      <c r="AA111" s="14">
        <v>1</v>
      </c>
      <c r="AB111" s="14">
        <f>COUNTIF($N$106:$N$142,"=1")</f>
        <v>7</v>
      </c>
    </row>
    <row r="112" spans="1:28" ht="16.5" thickBot="1" x14ac:dyDescent="0.3">
      <c r="A112" s="64" t="s">
        <v>506</v>
      </c>
      <c r="B112" s="63">
        <v>7</v>
      </c>
      <c r="C112" s="63" t="s">
        <v>61</v>
      </c>
      <c r="D112" s="63" t="s">
        <v>35</v>
      </c>
      <c r="E112" s="63" t="s">
        <v>61</v>
      </c>
      <c r="F112" s="63" t="s">
        <v>36</v>
      </c>
      <c r="G112" s="63" t="s">
        <v>63</v>
      </c>
      <c r="H112" s="63" t="s">
        <v>45</v>
      </c>
      <c r="I112" s="63" t="s">
        <v>68</v>
      </c>
      <c r="J112" s="63" t="s">
        <v>30</v>
      </c>
      <c r="K112" s="63" t="s">
        <v>32</v>
      </c>
      <c r="L112" s="63" t="s">
        <v>45</v>
      </c>
      <c r="M112" s="63">
        <v>7</v>
      </c>
      <c r="N112" s="63">
        <v>2</v>
      </c>
      <c r="O112" s="63">
        <v>7</v>
      </c>
      <c r="P112" s="63">
        <v>1</v>
      </c>
      <c r="Q112" s="63">
        <v>0</v>
      </c>
      <c r="R112" s="63">
        <v>5</v>
      </c>
      <c r="S112" s="63"/>
      <c r="T112" s="63"/>
      <c r="U112" s="63"/>
      <c r="V112" s="63" t="s">
        <v>35</v>
      </c>
      <c r="W112" s="63">
        <v>26</v>
      </c>
      <c r="X112" s="63">
        <v>8</v>
      </c>
      <c r="AA112" s="14">
        <v>2</v>
      </c>
      <c r="AB112" s="14">
        <f>COUNTIF($N$106:$N$142,"=2")</f>
        <v>9</v>
      </c>
    </row>
    <row r="113" spans="1:28" ht="16.5" thickBot="1" x14ac:dyDescent="0.3">
      <c r="A113" s="64" t="s">
        <v>507</v>
      </c>
      <c r="B113" s="63">
        <v>8</v>
      </c>
      <c r="C113" s="63" t="s">
        <v>35</v>
      </c>
      <c r="D113" s="63" t="s">
        <v>33</v>
      </c>
      <c r="E113" s="63" t="s">
        <v>35</v>
      </c>
      <c r="F113" s="63" t="s">
        <v>32</v>
      </c>
      <c r="G113" s="63" t="s">
        <v>62</v>
      </c>
      <c r="H113" s="63" t="s">
        <v>35</v>
      </c>
      <c r="I113" s="63" t="s">
        <v>28</v>
      </c>
      <c r="J113" s="63" t="s">
        <v>45</v>
      </c>
      <c r="K113" s="63" t="s">
        <v>48</v>
      </c>
      <c r="L113" s="63" t="s">
        <v>29</v>
      </c>
      <c r="M113" s="63">
        <v>8</v>
      </c>
      <c r="N113" s="63">
        <v>2</v>
      </c>
      <c r="O113" s="63">
        <v>6</v>
      </c>
      <c r="P113" s="63">
        <v>2</v>
      </c>
      <c r="Q113" s="63">
        <v>0</v>
      </c>
      <c r="R113" s="63">
        <v>6</v>
      </c>
      <c r="S113" s="63"/>
      <c r="T113" s="63">
        <v>6</v>
      </c>
      <c r="U113" s="63"/>
      <c r="V113" s="63" t="s">
        <v>49</v>
      </c>
      <c r="W113" s="63">
        <v>21</v>
      </c>
      <c r="X113" s="63">
        <v>11</v>
      </c>
      <c r="AA113" s="14">
        <v>3</v>
      </c>
      <c r="AB113" s="14">
        <f>COUNTIF($N$106:$N$142,"=3")</f>
        <v>5</v>
      </c>
    </row>
    <row r="114" spans="1:28" ht="16.5" thickBot="1" x14ac:dyDescent="0.3">
      <c r="A114" s="64" t="s">
        <v>508</v>
      </c>
      <c r="B114" s="63">
        <v>9</v>
      </c>
      <c r="C114" s="63" t="s">
        <v>58</v>
      </c>
      <c r="D114" s="63" t="s">
        <v>45</v>
      </c>
      <c r="E114" s="63" t="s">
        <v>62</v>
      </c>
      <c r="F114" s="63" t="s">
        <v>61</v>
      </c>
      <c r="G114" s="63" t="s">
        <v>39</v>
      </c>
      <c r="H114" s="63" t="s">
        <v>33</v>
      </c>
      <c r="I114" s="63" t="s">
        <v>49</v>
      </c>
      <c r="J114" s="63" t="s">
        <v>60</v>
      </c>
      <c r="K114" s="63" t="s">
        <v>48</v>
      </c>
      <c r="L114" s="63" t="s">
        <v>32</v>
      </c>
      <c r="M114" s="63">
        <v>9</v>
      </c>
      <c r="N114" s="63">
        <v>0</v>
      </c>
      <c r="O114" s="63">
        <v>7</v>
      </c>
      <c r="P114" s="63">
        <v>3</v>
      </c>
      <c r="Q114" s="63">
        <v>0</v>
      </c>
      <c r="R114" s="63">
        <v>3</v>
      </c>
      <c r="S114" s="63"/>
      <c r="T114" s="63"/>
      <c r="U114" s="63"/>
      <c r="V114" s="63" t="s">
        <v>33</v>
      </c>
      <c r="W114" s="63">
        <v>9</v>
      </c>
      <c r="X114" s="63">
        <v>24</v>
      </c>
      <c r="AA114" s="14">
        <v>4</v>
      </c>
      <c r="AB114" s="14">
        <f>COUNTIF($N$106:$N$142,"=4")</f>
        <v>1</v>
      </c>
    </row>
    <row r="115" spans="1:28" ht="16.5" thickBot="1" x14ac:dyDescent="0.3">
      <c r="A115" s="64" t="s">
        <v>509</v>
      </c>
      <c r="B115" s="63">
        <v>10</v>
      </c>
      <c r="C115" s="63" t="s">
        <v>61</v>
      </c>
      <c r="D115" s="63" t="s">
        <v>72</v>
      </c>
      <c r="E115" s="63" t="s">
        <v>38</v>
      </c>
      <c r="F115" s="63" t="s">
        <v>60</v>
      </c>
      <c r="G115" s="63" t="s">
        <v>32</v>
      </c>
      <c r="H115" s="63" t="s">
        <v>40</v>
      </c>
      <c r="I115" s="63" t="s">
        <v>35</v>
      </c>
      <c r="J115" s="63" t="s">
        <v>74</v>
      </c>
      <c r="K115" s="63" t="s">
        <v>32</v>
      </c>
      <c r="L115" s="63" t="s">
        <v>72</v>
      </c>
      <c r="M115" s="63">
        <v>10</v>
      </c>
      <c r="N115" s="63">
        <v>4</v>
      </c>
      <c r="O115" s="63">
        <v>6</v>
      </c>
      <c r="P115" s="63">
        <v>0</v>
      </c>
      <c r="Q115" s="63">
        <v>0</v>
      </c>
      <c r="R115" s="63">
        <v>24</v>
      </c>
      <c r="S115" s="63"/>
      <c r="T115" s="63">
        <v>2</v>
      </c>
      <c r="U115" s="63"/>
      <c r="V115" s="63" t="s">
        <v>36</v>
      </c>
      <c r="W115" s="63">
        <v>28</v>
      </c>
      <c r="X115" s="63">
        <v>19</v>
      </c>
      <c r="AA115" s="14">
        <v>5</v>
      </c>
      <c r="AB115" s="14">
        <f>COUNTIF($N$106:$N$142,"=5")</f>
        <v>3</v>
      </c>
    </row>
    <row r="116" spans="1:28" ht="16.5" thickBot="1" x14ac:dyDescent="0.3">
      <c r="A116" s="64" t="s">
        <v>510</v>
      </c>
      <c r="B116" s="63">
        <v>11</v>
      </c>
      <c r="C116" s="63" t="s">
        <v>38</v>
      </c>
      <c r="D116" s="63" t="s">
        <v>36</v>
      </c>
      <c r="E116" s="63" t="s">
        <v>39</v>
      </c>
      <c r="F116" s="63" t="s">
        <v>59</v>
      </c>
      <c r="G116" s="63" t="s">
        <v>48</v>
      </c>
      <c r="H116" s="63" t="s">
        <v>49</v>
      </c>
      <c r="I116" s="63" t="s">
        <v>45</v>
      </c>
      <c r="J116" s="63" t="s">
        <v>40</v>
      </c>
      <c r="K116" s="63" t="s">
        <v>48</v>
      </c>
      <c r="L116" s="63" t="s">
        <v>33</v>
      </c>
      <c r="M116" s="63">
        <v>11</v>
      </c>
      <c r="N116" s="63">
        <v>1</v>
      </c>
      <c r="O116" s="63">
        <v>6</v>
      </c>
      <c r="P116" s="63">
        <v>2</v>
      </c>
      <c r="Q116" s="63">
        <v>1</v>
      </c>
      <c r="R116" s="63"/>
      <c r="S116" s="63"/>
      <c r="T116" s="63"/>
      <c r="U116" s="63"/>
      <c r="V116" s="63" t="s">
        <v>32</v>
      </c>
      <c r="W116" s="63">
        <v>13</v>
      </c>
      <c r="X116" s="63">
        <v>14</v>
      </c>
      <c r="AA116" s="14">
        <v>6</v>
      </c>
      <c r="AB116" s="14">
        <f>COUNTIF($N$106:$N$142,"=6")</f>
        <v>0</v>
      </c>
    </row>
    <row r="117" spans="1:28" ht="16.5" thickBot="1" x14ac:dyDescent="0.3">
      <c r="A117" s="64" t="s">
        <v>511</v>
      </c>
      <c r="B117" s="63">
        <v>12</v>
      </c>
      <c r="C117" s="63" t="s">
        <v>66</v>
      </c>
      <c r="D117" s="63" t="s">
        <v>48</v>
      </c>
      <c r="E117" s="63" t="s">
        <v>46</v>
      </c>
      <c r="F117" s="63" t="s">
        <v>59</v>
      </c>
      <c r="G117" s="63" t="s">
        <v>62</v>
      </c>
      <c r="H117" s="63" t="s">
        <v>58</v>
      </c>
      <c r="I117" s="63" t="s">
        <v>65</v>
      </c>
      <c r="J117" s="63" t="s">
        <v>62</v>
      </c>
      <c r="K117" s="63" t="s">
        <v>48</v>
      </c>
      <c r="L117" s="63" t="s">
        <v>62</v>
      </c>
      <c r="M117" s="63">
        <v>12</v>
      </c>
      <c r="N117" s="63">
        <v>0</v>
      </c>
      <c r="O117" s="63">
        <v>0</v>
      </c>
      <c r="P117" s="63">
        <v>7</v>
      </c>
      <c r="Q117" s="63">
        <v>3</v>
      </c>
      <c r="R117" s="63"/>
      <c r="S117" s="63"/>
      <c r="T117" s="63"/>
      <c r="U117" s="63"/>
      <c r="V117" s="63" t="s">
        <v>58</v>
      </c>
      <c r="W117" s="63">
        <v>2</v>
      </c>
      <c r="X117" s="63">
        <v>21</v>
      </c>
      <c r="AA117" s="14">
        <v>7</v>
      </c>
      <c r="AB117" s="14">
        <f>COUNTIF($N$106:$N$142,"=7")</f>
        <v>0</v>
      </c>
    </row>
    <row r="118" spans="1:28" ht="16.5" thickBot="1" x14ac:dyDescent="0.3">
      <c r="A118" s="64" t="s">
        <v>322</v>
      </c>
      <c r="B118" s="63">
        <v>13</v>
      </c>
      <c r="C118" s="63" t="s">
        <v>63</v>
      </c>
      <c r="D118" s="63" t="s">
        <v>45</v>
      </c>
      <c r="E118" s="63" t="s">
        <v>62</v>
      </c>
      <c r="F118" s="63" t="s">
        <v>46</v>
      </c>
      <c r="G118" s="63" t="s">
        <v>33</v>
      </c>
      <c r="H118" s="63" t="s">
        <v>36</v>
      </c>
      <c r="I118" s="63" t="s">
        <v>36</v>
      </c>
      <c r="J118" s="63" t="s">
        <v>30</v>
      </c>
      <c r="K118" s="63" t="s">
        <v>49</v>
      </c>
      <c r="L118" s="63" t="s">
        <v>33</v>
      </c>
      <c r="M118" s="63">
        <v>13</v>
      </c>
      <c r="N118" s="63">
        <v>1</v>
      </c>
      <c r="O118" s="63">
        <v>6</v>
      </c>
      <c r="P118" s="63">
        <v>2</v>
      </c>
      <c r="Q118" s="63">
        <v>1</v>
      </c>
      <c r="R118" s="63">
        <v>12</v>
      </c>
      <c r="S118" s="63"/>
      <c r="T118" s="63"/>
      <c r="U118" s="63"/>
      <c r="V118" s="63" t="s">
        <v>32</v>
      </c>
      <c r="W118" s="63">
        <v>15</v>
      </c>
      <c r="X118" s="63">
        <v>22</v>
      </c>
      <c r="AA118" s="14">
        <v>8</v>
      </c>
      <c r="AB118" s="14">
        <f>COUNTIF($N$106:$N$142,"=8")</f>
        <v>0</v>
      </c>
    </row>
    <row r="119" spans="1:28" ht="16.5" thickBot="1" x14ac:dyDescent="0.3">
      <c r="A119" s="64" t="s">
        <v>512</v>
      </c>
      <c r="B119" s="63">
        <v>14</v>
      </c>
      <c r="C119" s="63" t="s">
        <v>62</v>
      </c>
      <c r="D119" s="63" t="s">
        <v>39</v>
      </c>
      <c r="E119" s="63" t="s">
        <v>62</v>
      </c>
      <c r="F119" s="63" t="s">
        <v>66</v>
      </c>
      <c r="G119" s="63" t="s">
        <v>62</v>
      </c>
      <c r="H119" s="63" t="s">
        <v>62</v>
      </c>
      <c r="I119" s="63" t="s">
        <v>48</v>
      </c>
      <c r="J119" s="63" t="s">
        <v>33</v>
      </c>
      <c r="K119" s="63" t="s">
        <v>48</v>
      </c>
      <c r="L119" s="63" t="s">
        <v>62</v>
      </c>
      <c r="M119" s="63">
        <v>14</v>
      </c>
      <c r="N119" s="63">
        <v>0</v>
      </c>
      <c r="O119" s="63">
        <v>2</v>
      </c>
      <c r="P119" s="63">
        <v>7</v>
      </c>
      <c r="Q119" s="63">
        <v>1</v>
      </c>
      <c r="R119" s="63">
        <v>2</v>
      </c>
      <c r="S119" s="63"/>
      <c r="T119" s="63">
        <v>3</v>
      </c>
      <c r="U119" s="63"/>
      <c r="V119" s="63" t="s">
        <v>62</v>
      </c>
      <c r="W119" s="63">
        <v>3</v>
      </c>
      <c r="X119" s="63">
        <v>15</v>
      </c>
      <c r="AA119" s="14">
        <v>9</v>
      </c>
      <c r="AB119" s="14">
        <f>COUNTIF($N$106:$N$142,"=9")</f>
        <v>0</v>
      </c>
    </row>
    <row r="120" spans="1:28" ht="16.5" thickBot="1" x14ac:dyDescent="0.3">
      <c r="A120" s="64" t="s">
        <v>513</v>
      </c>
      <c r="B120" s="63">
        <v>15</v>
      </c>
      <c r="C120" s="63" t="s">
        <v>48</v>
      </c>
      <c r="D120" s="63" t="s">
        <v>61</v>
      </c>
      <c r="E120" s="63" t="s">
        <v>63</v>
      </c>
      <c r="F120" s="63" t="s">
        <v>49</v>
      </c>
      <c r="G120" s="63" t="s">
        <v>33</v>
      </c>
      <c r="H120" s="63" t="s">
        <v>45</v>
      </c>
      <c r="I120" s="63" t="s">
        <v>30</v>
      </c>
      <c r="J120" s="63" t="s">
        <v>45</v>
      </c>
      <c r="K120" s="63" t="s">
        <v>33</v>
      </c>
      <c r="L120" s="63" t="s">
        <v>60</v>
      </c>
      <c r="M120" s="63">
        <v>15</v>
      </c>
      <c r="N120" s="63">
        <v>1</v>
      </c>
      <c r="O120" s="63">
        <v>7</v>
      </c>
      <c r="P120" s="63">
        <v>2</v>
      </c>
      <c r="Q120" s="63">
        <v>0</v>
      </c>
      <c r="R120" s="63">
        <v>7</v>
      </c>
      <c r="S120" s="63"/>
      <c r="T120" s="63"/>
      <c r="U120" s="63"/>
      <c r="V120" s="63" t="s">
        <v>61</v>
      </c>
      <c r="W120" s="63">
        <v>19</v>
      </c>
      <c r="X120" s="63">
        <v>3</v>
      </c>
      <c r="AA120" s="14">
        <v>10</v>
      </c>
      <c r="AB120" s="14">
        <f>COUNTIF($N$106:$N$142,"=10")</f>
        <v>0</v>
      </c>
    </row>
    <row r="121" spans="1:28" ht="16.5" thickBot="1" x14ac:dyDescent="0.3">
      <c r="A121" s="64" t="s">
        <v>514</v>
      </c>
      <c r="B121" s="63">
        <v>16</v>
      </c>
      <c r="C121" s="63" t="s">
        <v>33</v>
      </c>
      <c r="D121" s="63" t="s">
        <v>45</v>
      </c>
      <c r="E121" s="63" t="s">
        <v>39</v>
      </c>
      <c r="F121" s="63" t="s">
        <v>60</v>
      </c>
      <c r="G121" s="63" t="s">
        <v>63</v>
      </c>
      <c r="H121" s="63" t="s">
        <v>36</v>
      </c>
      <c r="I121" s="63" t="s">
        <v>45</v>
      </c>
      <c r="J121" s="63" t="s">
        <v>30</v>
      </c>
      <c r="K121" s="63" t="s">
        <v>48</v>
      </c>
      <c r="L121" s="63" t="s">
        <v>74</v>
      </c>
      <c r="M121" s="63">
        <v>16</v>
      </c>
      <c r="N121" s="63">
        <v>2</v>
      </c>
      <c r="O121" s="63">
        <v>6</v>
      </c>
      <c r="P121" s="63">
        <v>2</v>
      </c>
      <c r="Q121" s="63">
        <v>0</v>
      </c>
      <c r="R121" s="63">
        <v>11</v>
      </c>
      <c r="S121" s="63"/>
      <c r="T121" s="63">
        <v>2</v>
      </c>
      <c r="U121" s="63"/>
      <c r="V121" s="63" t="s">
        <v>49</v>
      </c>
      <c r="W121" s="63">
        <v>22</v>
      </c>
      <c r="X121" s="63">
        <v>33</v>
      </c>
      <c r="AB121" s="14">
        <f>SUM(AB110:AB120)</f>
        <v>37</v>
      </c>
    </row>
    <row r="122" spans="1:28" ht="16.5" thickBot="1" x14ac:dyDescent="0.3">
      <c r="A122" s="64" t="s">
        <v>515</v>
      </c>
      <c r="B122" s="63">
        <v>17</v>
      </c>
      <c r="C122" s="63" t="s">
        <v>33</v>
      </c>
      <c r="D122" s="63" t="s">
        <v>45</v>
      </c>
      <c r="E122" s="63" t="s">
        <v>71</v>
      </c>
      <c r="F122" s="63" t="s">
        <v>60</v>
      </c>
      <c r="G122" s="63" t="s">
        <v>39</v>
      </c>
      <c r="H122" s="63" t="s">
        <v>36</v>
      </c>
      <c r="I122" s="63" t="s">
        <v>45</v>
      </c>
      <c r="J122" s="63" t="s">
        <v>40</v>
      </c>
      <c r="K122" s="63" t="s">
        <v>38</v>
      </c>
      <c r="L122" s="63" t="s">
        <v>61</v>
      </c>
      <c r="M122" s="63">
        <v>17</v>
      </c>
      <c r="N122" s="63">
        <v>2</v>
      </c>
      <c r="O122" s="63">
        <v>8</v>
      </c>
      <c r="P122" s="63">
        <v>0</v>
      </c>
      <c r="Q122" s="63">
        <v>0</v>
      </c>
      <c r="R122" s="63">
        <v>1</v>
      </c>
      <c r="S122" s="63"/>
      <c r="T122" s="63">
        <v>1</v>
      </c>
      <c r="U122" s="63"/>
      <c r="V122" s="63" t="s">
        <v>36</v>
      </c>
      <c r="W122" s="63">
        <v>27</v>
      </c>
      <c r="X122" s="63">
        <v>6</v>
      </c>
    </row>
    <row r="123" spans="1:28" ht="16.5" thickBot="1" x14ac:dyDescent="0.3">
      <c r="A123" s="64" t="s">
        <v>516</v>
      </c>
      <c r="B123" s="63">
        <v>18</v>
      </c>
      <c r="C123" s="63" t="s">
        <v>30</v>
      </c>
      <c r="D123" s="63" t="s">
        <v>35</v>
      </c>
      <c r="E123" s="63" t="s">
        <v>45</v>
      </c>
      <c r="F123" s="63" t="s">
        <v>35</v>
      </c>
      <c r="G123" s="63" t="s">
        <v>32</v>
      </c>
      <c r="H123" s="63" t="s">
        <v>60</v>
      </c>
      <c r="I123" s="63" t="s">
        <v>32</v>
      </c>
      <c r="J123" s="63" t="s">
        <v>72</v>
      </c>
      <c r="K123" s="63" t="s">
        <v>39</v>
      </c>
      <c r="L123" s="63" t="s">
        <v>72</v>
      </c>
      <c r="M123" s="63">
        <v>18</v>
      </c>
      <c r="N123" s="63">
        <v>3</v>
      </c>
      <c r="O123" s="63">
        <v>7</v>
      </c>
      <c r="P123" s="63">
        <v>0</v>
      </c>
      <c r="Q123" s="63">
        <v>0</v>
      </c>
      <c r="R123" s="63">
        <v>4</v>
      </c>
      <c r="S123" s="63"/>
      <c r="T123" s="63"/>
      <c r="U123" s="63"/>
      <c r="V123" s="63" t="s">
        <v>36</v>
      </c>
      <c r="W123" s="63">
        <v>27</v>
      </c>
      <c r="X123" s="63">
        <v>20</v>
      </c>
    </row>
    <row r="124" spans="1:28" ht="16.5" thickBot="1" x14ac:dyDescent="0.3">
      <c r="A124" s="64" t="s">
        <v>517</v>
      </c>
      <c r="B124" s="63">
        <v>19</v>
      </c>
      <c r="C124" s="63" t="s">
        <v>61</v>
      </c>
      <c r="D124" s="63" t="s">
        <v>49</v>
      </c>
      <c r="E124" s="63" t="s">
        <v>487</v>
      </c>
      <c r="F124" s="63" t="s">
        <v>30</v>
      </c>
      <c r="G124" s="63" t="s">
        <v>60</v>
      </c>
      <c r="H124" s="63" t="s">
        <v>60</v>
      </c>
      <c r="I124" s="63" t="s">
        <v>30</v>
      </c>
      <c r="J124" s="63" t="s">
        <v>45</v>
      </c>
      <c r="K124" s="63" t="s">
        <v>39</v>
      </c>
      <c r="L124" s="63" t="s">
        <v>45</v>
      </c>
      <c r="M124" s="63">
        <v>19</v>
      </c>
      <c r="N124" s="63">
        <v>3</v>
      </c>
      <c r="O124" s="63">
        <v>7</v>
      </c>
      <c r="P124" s="63">
        <v>0</v>
      </c>
      <c r="Q124" s="63">
        <v>0</v>
      </c>
      <c r="R124" s="63">
        <v>9</v>
      </c>
      <c r="S124" s="63"/>
      <c r="T124" s="63"/>
      <c r="U124" s="63"/>
      <c r="V124" s="63" t="s">
        <v>45</v>
      </c>
      <c r="W124" s="63">
        <v>29</v>
      </c>
      <c r="X124" s="63">
        <v>17</v>
      </c>
    </row>
    <row r="125" spans="1:28" ht="16.5" thickBot="1" x14ac:dyDescent="0.3">
      <c r="A125" s="64" t="s">
        <v>518</v>
      </c>
      <c r="B125" s="63">
        <v>20</v>
      </c>
      <c r="C125" s="63" t="s">
        <v>65</v>
      </c>
      <c r="D125" s="63" t="s">
        <v>36</v>
      </c>
      <c r="E125" s="63" t="s">
        <v>67</v>
      </c>
      <c r="F125" s="63" t="s">
        <v>38</v>
      </c>
      <c r="G125" s="63" t="s">
        <v>32</v>
      </c>
      <c r="H125" s="63" t="s">
        <v>45</v>
      </c>
      <c r="I125" s="63" t="s">
        <v>45</v>
      </c>
      <c r="J125" s="63" t="s">
        <v>35</v>
      </c>
      <c r="K125" s="63" t="s">
        <v>39</v>
      </c>
      <c r="L125" s="63" t="s">
        <v>61</v>
      </c>
      <c r="M125" s="63">
        <v>20</v>
      </c>
      <c r="N125" s="63">
        <v>0</v>
      </c>
      <c r="O125" s="63">
        <v>8</v>
      </c>
      <c r="P125" s="63">
        <v>1</v>
      </c>
      <c r="Q125" s="63">
        <v>1</v>
      </c>
      <c r="R125" s="63">
        <v>5</v>
      </c>
      <c r="S125" s="63"/>
      <c r="T125" s="63"/>
      <c r="U125" s="63"/>
      <c r="V125" s="63" t="s">
        <v>32</v>
      </c>
      <c r="W125" s="63">
        <v>14</v>
      </c>
      <c r="X125" s="63">
        <v>23</v>
      </c>
    </row>
    <row r="126" spans="1:28" ht="16.5" thickBot="1" x14ac:dyDescent="0.3">
      <c r="A126" s="64" t="s">
        <v>519</v>
      </c>
      <c r="B126" s="63">
        <v>21</v>
      </c>
      <c r="C126" s="63" t="s">
        <v>65</v>
      </c>
      <c r="D126" s="63" t="s">
        <v>61</v>
      </c>
      <c r="E126" s="63" t="s">
        <v>39</v>
      </c>
      <c r="F126" s="63" t="s">
        <v>63</v>
      </c>
      <c r="G126" s="63" t="s">
        <v>39</v>
      </c>
      <c r="H126" s="63" t="s">
        <v>49</v>
      </c>
      <c r="I126" s="63" t="s">
        <v>32</v>
      </c>
      <c r="J126" s="63" t="s">
        <v>68</v>
      </c>
      <c r="K126" s="63" t="s">
        <v>48</v>
      </c>
      <c r="L126" s="63" t="s">
        <v>32</v>
      </c>
      <c r="M126" s="63">
        <v>21</v>
      </c>
      <c r="N126" s="63">
        <v>1</v>
      </c>
      <c r="O126" s="63">
        <v>6</v>
      </c>
      <c r="P126" s="63">
        <v>3</v>
      </c>
      <c r="Q126" s="63">
        <v>0</v>
      </c>
      <c r="R126" s="63">
        <v>10</v>
      </c>
      <c r="S126" s="63"/>
      <c r="T126" s="63"/>
      <c r="U126" s="63"/>
      <c r="V126" s="63" t="s">
        <v>32</v>
      </c>
      <c r="W126" s="63">
        <v>12</v>
      </c>
      <c r="X126" s="63">
        <v>27</v>
      </c>
    </row>
    <row r="127" spans="1:28" ht="16.5" thickBot="1" x14ac:dyDescent="0.3">
      <c r="A127" s="64" t="s">
        <v>520</v>
      </c>
      <c r="B127" s="63">
        <v>22</v>
      </c>
      <c r="C127" s="63" t="s">
        <v>33</v>
      </c>
      <c r="D127" s="63" t="s">
        <v>68</v>
      </c>
      <c r="E127" s="63" t="s">
        <v>62</v>
      </c>
      <c r="F127" s="63" t="s">
        <v>33</v>
      </c>
      <c r="G127" s="63" t="s">
        <v>62</v>
      </c>
      <c r="H127" s="63" t="s">
        <v>33</v>
      </c>
      <c r="I127" s="63" t="s">
        <v>60</v>
      </c>
      <c r="J127" s="63" t="s">
        <v>29</v>
      </c>
      <c r="K127" s="63" t="s">
        <v>48</v>
      </c>
      <c r="L127" s="63" t="s">
        <v>38</v>
      </c>
      <c r="M127" s="63">
        <v>22</v>
      </c>
      <c r="N127" s="63">
        <v>2</v>
      </c>
      <c r="O127" s="63">
        <v>5</v>
      </c>
      <c r="P127" s="63">
        <v>3</v>
      </c>
      <c r="Q127" s="63">
        <v>0</v>
      </c>
      <c r="R127" s="63">
        <v>1</v>
      </c>
      <c r="S127" s="63"/>
      <c r="T127" s="63"/>
      <c r="U127" s="63"/>
      <c r="V127" s="63" t="s">
        <v>60</v>
      </c>
      <c r="W127" s="63">
        <v>16</v>
      </c>
      <c r="X127" s="63">
        <v>25</v>
      </c>
    </row>
    <row r="128" spans="1:28" ht="16.5" thickBot="1" x14ac:dyDescent="0.3">
      <c r="A128" s="64" t="s">
        <v>521</v>
      </c>
      <c r="B128" s="63">
        <v>23</v>
      </c>
      <c r="C128" s="63" t="s">
        <v>59</v>
      </c>
      <c r="D128" s="63" t="s">
        <v>33</v>
      </c>
      <c r="E128" s="63" t="s">
        <v>59</v>
      </c>
      <c r="F128" s="63" t="s">
        <v>33</v>
      </c>
      <c r="G128" s="63" t="s">
        <v>63</v>
      </c>
      <c r="H128" s="63" t="s">
        <v>39</v>
      </c>
      <c r="I128" s="63" t="s">
        <v>38</v>
      </c>
      <c r="J128" s="63" t="s">
        <v>31</v>
      </c>
      <c r="K128" s="63" t="s">
        <v>48</v>
      </c>
      <c r="L128" s="63" t="s">
        <v>39</v>
      </c>
      <c r="M128" s="63">
        <v>23</v>
      </c>
      <c r="N128" s="63">
        <v>1</v>
      </c>
      <c r="O128" s="63">
        <v>5</v>
      </c>
      <c r="P128" s="63">
        <v>2</v>
      </c>
      <c r="Q128" s="63">
        <v>2</v>
      </c>
      <c r="R128" s="63">
        <v>6</v>
      </c>
      <c r="S128" s="63"/>
      <c r="T128" s="63"/>
      <c r="U128" s="63"/>
      <c r="V128" s="63" t="s">
        <v>39</v>
      </c>
      <c r="W128" s="63">
        <v>7</v>
      </c>
      <c r="X128" s="63">
        <v>32</v>
      </c>
    </row>
    <row r="129" spans="1:24" ht="16.5" thickBot="1" x14ac:dyDescent="0.3">
      <c r="A129" s="64" t="s">
        <v>522</v>
      </c>
      <c r="B129" s="63">
        <v>24</v>
      </c>
      <c r="C129" s="63" t="s">
        <v>36</v>
      </c>
      <c r="D129" s="63" t="s">
        <v>34</v>
      </c>
      <c r="E129" s="63" t="s">
        <v>33</v>
      </c>
      <c r="F129" s="63" t="s">
        <v>72</v>
      </c>
      <c r="G129" s="63" t="s">
        <v>60</v>
      </c>
      <c r="H129" s="63" t="s">
        <v>31</v>
      </c>
      <c r="I129" s="63" t="s">
        <v>29</v>
      </c>
      <c r="J129" s="63" t="s">
        <v>45</v>
      </c>
      <c r="K129" s="63" t="s">
        <v>48</v>
      </c>
      <c r="L129" s="63" t="s">
        <v>69</v>
      </c>
      <c r="M129" s="63">
        <v>24</v>
      </c>
      <c r="N129" s="63">
        <v>5</v>
      </c>
      <c r="O129" s="63">
        <v>4</v>
      </c>
      <c r="P129" s="63">
        <v>1</v>
      </c>
      <c r="Q129" s="63">
        <v>0</v>
      </c>
      <c r="R129" s="63">
        <v>3</v>
      </c>
      <c r="S129" s="63"/>
      <c r="T129" s="63"/>
      <c r="U129" s="63"/>
      <c r="V129" s="63" t="s">
        <v>45</v>
      </c>
      <c r="W129" s="63">
        <v>31</v>
      </c>
      <c r="X129" s="63">
        <v>28</v>
      </c>
    </row>
    <row r="130" spans="1:24" ht="16.5" thickBot="1" x14ac:dyDescent="0.3">
      <c r="A130" s="64" t="s">
        <v>523</v>
      </c>
      <c r="B130" s="63">
        <v>25</v>
      </c>
      <c r="C130" s="63" t="s">
        <v>38</v>
      </c>
      <c r="D130" s="63" t="s">
        <v>32</v>
      </c>
      <c r="E130" s="63" t="s">
        <v>61</v>
      </c>
      <c r="F130" s="63" t="s">
        <v>61</v>
      </c>
      <c r="G130" s="63" t="s">
        <v>32</v>
      </c>
      <c r="H130" s="63" t="s">
        <v>45</v>
      </c>
      <c r="I130" s="63" t="s">
        <v>29</v>
      </c>
      <c r="J130" s="63" t="s">
        <v>45</v>
      </c>
      <c r="K130" s="63" t="s">
        <v>33</v>
      </c>
      <c r="L130" s="63" t="s">
        <v>45</v>
      </c>
      <c r="M130" s="63">
        <v>25</v>
      </c>
      <c r="N130" s="63">
        <v>1</v>
      </c>
      <c r="O130" s="63">
        <v>9</v>
      </c>
      <c r="P130" s="63">
        <v>0</v>
      </c>
      <c r="Q130" s="63">
        <v>0</v>
      </c>
      <c r="R130" s="63">
        <v>1</v>
      </c>
      <c r="S130" s="63"/>
      <c r="T130" s="63"/>
      <c r="U130" s="63"/>
      <c r="V130" s="63" t="s">
        <v>49</v>
      </c>
      <c r="W130" s="63">
        <v>22</v>
      </c>
      <c r="X130" s="63">
        <v>1</v>
      </c>
    </row>
    <row r="131" spans="1:24" ht="16.5" thickBot="1" x14ac:dyDescent="0.3">
      <c r="A131" s="64" t="s">
        <v>524</v>
      </c>
      <c r="B131" s="63">
        <v>26</v>
      </c>
      <c r="C131" s="63" t="s">
        <v>32</v>
      </c>
      <c r="D131" s="63" t="s">
        <v>36</v>
      </c>
      <c r="E131" s="63" t="s">
        <v>65</v>
      </c>
      <c r="F131" s="63" t="s">
        <v>106</v>
      </c>
      <c r="G131" s="63" t="s">
        <v>33</v>
      </c>
      <c r="H131" s="63" t="s">
        <v>61</v>
      </c>
      <c r="I131" s="63" t="s">
        <v>60</v>
      </c>
      <c r="J131" s="63" t="s">
        <v>72</v>
      </c>
      <c r="K131" s="63" t="s">
        <v>38</v>
      </c>
      <c r="L131" s="63" t="s">
        <v>35</v>
      </c>
      <c r="M131" s="63">
        <v>26</v>
      </c>
      <c r="N131" s="63">
        <v>2</v>
      </c>
      <c r="O131" s="63">
        <v>7</v>
      </c>
      <c r="P131" s="63">
        <v>1</v>
      </c>
      <c r="Q131" s="63">
        <v>0</v>
      </c>
      <c r="R131" s="63">
        <v>11</v>
      </c>
      <c r="S131" s="63"/>
      <c r="T131" s="63">
        <v>1</v>
      </c>
      <c r="U131" s="63"/>
      <c r="V131" s="63" t="s">
        <v>35</v>
      </c>
      <c r="W131" s="63">
        <v>23</v>
      </c>
      <c r="X131" s="63">
        <v>10</v>
      </c>
    </row>
    <row r="132" spans="1:24" ht="16.5" thickBot="1" x14ac:dyDescent="0.3">
      <c r="A132" s="64" t="s">
        <v>525</v>
      </c>
      <c r="B132" s="63">
        <v>27</v>
      </c>
      <c r="C132" s="63" t="s">
        <v>35</v>
      </c>
      <c r="D132" s="63" t="s">
        <v>36</v>
      </c>
      <c r="E132" s="63" t="s">
        <v>58</v>
      </c>
      <c r="F132" s="63" t="s">
        <v>48</v>
      </c>
      <c r="G132" s="63" t="s">
        <v>62</v>
      </c>
      <c r="H132" s="63" t="s">
        <v>35</v>
      </c>
      <c r="I132" s="63" t="s">
        <v>40</v>
      </c>
      <c r="J132" s="63" t="s">
        <v>40</v>
      </c>
      <c r="K132" s="63" t="s">
        <v>32</v>
      </c>
      <c r="L132" s="63" t="s">
        <v>60</v>
      </c>
      <c r="M132" s="63">
        <v>27</v>
      </c>
      <c r="N132" s="63">
        <v>2</v>
      </c>
      <c r="O132" s="63">
        <v>5</v>
      </c>
      <c r="P132" s="63">
        <v>3</v>
      </c>
      <c r="Q132" s="63">
        <v>0</v>
      </c>
      <c r="R132" s="63">
        <v>8</v>
      </c>
      <c r="S132" s="63"/>
      <c r="T132" s="63"/>
      <c r="U132" s="63"/>
      <c r="V132" s="63" t="s">
        <v>60</v>
      </c>
      <c r="W132" s="63">
        <v>18</v>
      </c>
      <c r="X132" s="63">
        <v>4</v>
      </c>
    </row>
    <row r="133" spans="1:24" ht="16.5" thickBot="1" x14ac:dyDescent="0.3">
      <c r="A133" s="64" t="s">
        <v>526</v>
      </c>
      <c r="B133" s="63">
        <v>28</v>
      </c>
      <c r="C133" s="63" t="s">
        <v>59</v>
      </c>
      <c r="D133" s="63" t="s">
        <v>32</v>
      </c>
      <c r="E133" s="63" t="s">
        <v>60</v>
      </c>
      <c r="F133" s="63" t="s">
        <v>66</v>
      </c>
      <c r="G133" s="63" t="s">
        <v>62</v>
      </c>
      <c r="H133" s="63" t="s">
        <v>32</v>
      </c>
      <c r="I133" s="63" t="s">
        <v>48</v>
      </c>
      <c r="J133" s="63" t="s">
        <v>32</v>
      </c>
      <c r="K133" s="63" t="s">
        <v>48</v>
      </c>
      <c r="L133" s="63" t="s">
        <v>63</v>
      </c>
      <c r="M133" s="63">
        <v>28</v>
      </c>
      <c r="N133" s="63">
        <v>0</v>
      </c>
      <c r="O133" s="63">
        <v>4</v>
      </c>
      <c r="P133" s="63">
        <v>4</v>
      </c>
      <c r="Q133" s="63">
        <v>2</v>
      </c>
      <c r="R133" s="63">
        <v>1</v>
      </c>
      <c r="S133" s="63"/>
      <c r="T133" s="63"/>
      <c r="U133" s="63"/>
      <c r="V133" s="63" t="s">
        <v>48</v>
      </c>
      <c r="W133" s="63">
        <v>4</v>
      </c>
      <c r="X133" s="63">
        <v>30</v>
      </c>
    </row>
    <row r="134" spans="1:24" ht="16.5" thickBot="1" x14ac:dyDescent="0.3">
      <c r="A134" s="64" t="s">
        <v>527</v>
      </c>
      <c r="B134" s="63">
        <v>29</v>
      </c>
      <c r="C134" s="63" t="s">
        <v>36</v>
      </c>
      <c r="D134" s="63" t="s">
        <v>49</v>
      </c>
      <c r="E134" s="63" t="s">
        <v>48</v>
      </c>
      <c r="F134" s="63" t="s">
        <v>105</v>
      </c>
      <c r="G134" s="63" t="s">
        <v>39</v>
      </c>
      <c r="H134" s="63" t="s">
        <v>34</v>
      </c>
      <c r="I134" s="63" t="s">
        <v>28</v>
      </c>
      <c r="J134" s="63" t="s">
        <v>28</v>
      </c>
      <c r="K134" s="63" t="s">
        <v>48</v>
      </c>
      <c r="L134" s="63" t="s">
        <v>29</v>
      </c>
      <c r="M134" s="63">
        <v>29</v>
      </c>
      <c r="N134" s="63">
        <v>5</v>
      </c>
      <c r="O134" s="63">
        <v>3</v>
      </c>
      <c r="P134" s="63">
        <v>2</v>
      </c>
      <c r="Q134" s="63">
        <v>0</v>
      </c>
      <c r="R134" s="63">
        <v>4</v>
      </c>
      <c r="S134" s="63"/>
      <c r="T134" s="63"/>
      <c r="U134" s="63"/>
      <c r="V134" s="63" t="s">
        <v>45</v>
      </c>
      <c r="W134" s="63">
        <v>29</v>
      </c>
      <c r="X134" s="63">
        <v>9</v>
      </c>
    </row>
    <row r="135" spans="1:24" ht="16.5" thickBot="1" x14ac:dyDescent="0.3">
      <c r="A135" s="64" t="s">
        <v>528</v>
      </c>
      <c r="B135" s="63">
        <v>30</v>
      </c>
      <c r="C135" s="63" t="s">
        <v>38</v>
      </c>
      <c r="D135" s="63" t="s">
        <v>31</v>
      </c>
      <c r="E135" s="63" t="s">
        <v>59</v>
      </c>
      <c r="F135" s="63" t="s">
        <v>36</v>
      </c>
      <c r="G135" s="63" t="s">
        <v>38</v>
      </c>
      <c r="H135" s="63" t="s">
        <v>31</v>
      </c>
      <c r="I135" s="63" t="s">
        <v>31</v>
      </c>
      <c r="J135" s="63" t="s">
        <v>72</v>
      </c>
      <c r="K135" s="63" t="s">
        <v>34</v>
      </c>
      <c r="L135" s="63" t="s">
        <v>60</v>
      </c>
      <c r="M135" s="63">
        <v>30</v>
      </c>
      <c r="N135" s="63">
        <v>5</v>
      </c>
      <c r="O135" s="63">
        <v>4</v>
      </c>
      <c r="P135" s="63">
        <v>0</v>
      </c>
      <c r="Q135" s="63">
        <v>1</v>
      </c>
      <c r="R135" s="63">
        <v>14</v>
      </c>
      <c r="S135" s="63"/>
      <c r="T135" s="63"/>
      <c r="U135" s="63"/>
      <c r="V135" s="63" t="s">
        <v>35</v>
      </c>
      <c r="W135" s="63">
        <v>24</v>
      </c>
      <c r="X135" s="63">
        <v>29</v>
      </c>
    </row>
    <row r="136" spans="1:24" ht="16.5" thickBot="1" x14ac:dyDescent="0.3">
      <c r="A136" s="64" t="s">
        <v>529</v>
      </c>
      <c r="B136" s="63">
        <v>31</v>
      </c>
      <c r="C136" s="63" t="s">
        <v>65</v>
      </c>
      <c r="D136" s="63" t="s">
        <v>39</v>
      </c>
      <c r="E136" s="63" t="s">
        <v>58</v>
      </c>
      <c r="F136" s="63" t="s">
        <v>65</v>
      </c>
      <c r="G136" s="63" t="s">
        <v>39</v>
      </c>
      <c r="H136" s="63" t="s">
        <v>48</v>
      </c>
      <c r="I136" s="63" t="s">
        <v>62</v>
      </c>
      <c r="J136" s="63" t="s">
        <v>45</v>
      </c>
      <c r="K136" s="63" t="s">
        <v>66</v>
      </c>
      <c r="L136" s="63" t="s">
        <v>36</v>
      </c>
      <c r="M136" s="63">
        <v>31</v>
      </c>
      <c r="N136" s="63">
        <v>0</v>
      </c>
      <c r="O136" s="63">
        <v>4</v>
      </c>
      <c r="P136" s="63">
        <v>5</v>
      </c>
      <c r="Q136" s="63">
        <v>1</v>
      </c>
      <c r="R136" s="63"/>
      <c r="S136" s="63"/>
      <c r="T136" s="63"/>
      <c r="U136" s="63"/>
      <c r="V136" s="63" t="s">
        <v>48</v>
      </c>
      <c r="W136" s="63">
        <v>4</v>
      </c>
      <c r="X136" s="63">
        <v>13</v>
      </c>
    </row>
    <row r="137" spans="1:24" ht="16.5" thickBot="1" x14ac:dyDescent="0.3">
      <c r="A137" s="64" t="s">
        <v>530</v>
      </c>
      <c r="B137" s="63">
        <v>32</v>
      </c>
      <c r="C137" s="63" t="s">
        <v>35</v>
      </c>
      <c r="D137" s="63" t="s">
        <v>69</v>
      </c>
      <c r="E137" s="63" t="s">
        <v>71</v>
      </c>
      <c r="F137" s="63" t="s">
        <v>61</v>
      </c>
      <c r="G137" s="63" t="s">
        <v>39</v>
      </c>
      <c r="H137" s="63" t="s">
        <v>35</v>
      </c>
      <c r="I137" s="63" t="s">
        <v>45</v>
      </c>
      <c r="J137" s="63" t="s">
        <v>45</v>
      </c>
      <c r="K137" s="63" t="s">
        <v>33</v>
      </c>
      <c r="L137" s="63" t="s">
        <v>33</v>
      </c>
      <c r="M137" s="63">
        <v>32</v>
      </c>
      <c r="N137" s="63">
        <v>2</v>
      </c>
      <c r="O137" s="63">
        <v>8</v>
      </c>
      <c r="P137" s="63">
        <v>0</v>
      </c>
      <c r="Q137" s="63">
        <v>0</v>
      </c>
      <c r="R137" s="63">
        <v>9</v>
      </c>
      <c r="S137" s="63"/>
      <c r="T137" s="63"/>
      <c r="U137" s="63"/>
      <c r="V137" s="63" t="s">
        <v>45</v>
      </c>
      <c r="W137" s="63">
        <v>30</v>
      </c>
      <c r="X137" s="63">
        <v>26</v>
      </c>
    </row>
    <row r="138" spans="1:24" ht="16.5" thickBot="1" x14ac:dyDescent="0.3">
      <c r="A138" s="64" t="s">
        <v>531</v>
      </c>
      <c r="B138" s="63">
        <v>33</v>
      </c>
      <c r="C138" s="63" t="s">
        <v>33</v>
      </c>
      <c r="D138" s="63" t="s">
        <v>35</v>
      </c>
      <c r="E138" s="63" t="s">
        <v>71</v>
      </c>
      <c r="F138" s="63" t="s">
        <v>58</v>
      </c>
      <c r="G138" s="63" t="s">
        <v>63</v>
      </c>
      <c r="H138" s="63" t="s">
        <v>49</v>
      </c>
      <c r="I138" s="63" t="s">
        <v>40</v>
      </c>
      <c r="J138" s="63" t="s">
        <v>31</v>
      </c>
      <c r="K138" s="63" t="s">
        <v>36</v>
      </c>
      <c r="L138" s="63" t="s">
        <v>32</v>
      </c>
      <c r="M138" s="63">
        <v>33</v>
      </c>
      <c r="N138" s="63">
        <v>3</v>
      </c>
      <c r="O138" s="63">
        <v>5</v>
      </c>
      <c r="P138" s="63">
        <v>2</v>
      </c>
      <c r="Q138" s="63">
        <v>0</v>
      </c>
      <c r="R138" s="63">
        <v>8</v>
      </c>
      <c r="S138" s="63"/>
      <c r="T138" s="63">
        <v>2</v>
      </c>
      <c r="U138" s="63"/>
      <c r="V138" s="63" t="s">
        <v>35</v>
      </c>
      <c r="W138" s="63">
        <v>25</v>
      </c>
      <c r="X138" s="63">
        <v>12</v>
      </c>
    </row>
    <row r="139" spans="1:24" ht="16.5" thickBot="1" x14ac:dyDescent="0.3">
      <c r="A139" s="64" t="s">
        <v>532</v>
      </c>
      <c r="B139" s="63">
        <v>34</v>
      </c>
      <c r="C139" s="63" t="s">
        <v>38</v>
      </c>
      <c r="D139" s="63" t="s">
        <v>34</v>
      </c>
      <c r="E139" s="63" t="s">
        <v>39</v>
      </c>
      <c r="F139" s="63" t="s">
        <v>36</v>
      </c>
      <c r="G139" s="63" t="s">
        <v>63</v>
      </c>
      <c r="H139" s="63" t="s">
        <v>60</v>
      </c>
      <c r="I139" s="63" t="s">
        <v>61</v>
      </c>
      <c r="J139" s="63" t="s">
        <v>35</v>
      </c>
      <c r="K139" s="63" t="s">
        <v>38</v>
      </c>
      <c r="L139" s="63" t="s">
        <v>33</v>
      </c>
      <c r="M139" s="63">
        <v>34</v>
      </c>
      <c r="N139" s="63">
        <v>1</v>
      </c>
      <c r="O139" s="63">
        <v>8</v>
      </c>
      <c r="P139" s="63">
        <v>1</v>
      </c>
      <c r="Q139" s="63">
        <v>0</v>
      </c>
      <c r="R139" s="63">
        <v>4</v>
      </c>
      <c r="S139" s="63"/>
      <c r="T139" s="63"/>
      <c r="U139" s="63"/>
      <c r="V139" s="63" t="s">
        <v>60</v>
      </c>
      <c r="W139" s="63">
        <v>16</v>
      </c>
      <c r="X139" s="63">
        <v>12</v>
      </c>
    </row>
    <row r="140" spans="1:24" ht="16.5" thickBot="1" x14ac:dyDescent="0.3">
      <c r="A140" s="64" t="s">
        <v>533</v>
      </c>
      <c r="B140" s="63">
        <v>35</v>
      </c>
      <c r="C140" s="63" t="s">
        <v>61</v>
      </c>
      <c r="D140" s="63" t="s">
        <v>35</v>
      </c>
      <c r="E140" s="63" t="s">
        <v>39</v>
      </c>
      <c r="F140" s="63" t="s">
        <v>28</v>
      </c>
      <c r="G140" s="63" t="s">
        <v>39</v>
      </c>
      <c r="H140" s="63" t="s">
        <v>32</v>
      </c>
      <c r="I140" s="63" t="s">
        <v>65</v>
      </c>
      <c r="J140" s="63" t="s">
        <v>30</v>
      </c>
      <c r="K140" s="63" t="s">
        <v>38</v>
      </c>
      <c r="L140" s="63" t="s">
        <v>33</v>
      </c>
      <c r="M140" s="63">
        <v>35</v>
      </c>
      <c r="N140" s="63">
        <v>2</v>
      </c>
      <c r="O140" s="63">
        <v>7</v>
      </c>
      <c r="P140" s="63">
        <v>1</v>
      </c>
      <c r="Q140" s="63">
        <v>0</v>
      </c>
      <c r="R140" s="63"/>
      <c r="S140" s="63"/>
      <c r="T140" s="63"/>
      <c r="U140" s="63"/>
      <c r="V140" s="63" t="s">
        <v>60</v>
      </c>
      <c r="W140" s="63">
        <v>17</v>
      </c>
      <c r="X140" s="63">
        <v>35</v>
      </c>
    </row>
    <row r="141" spans="1:24" ht="16.5" thickBot="1" x14ac:dyDescent="0.3">
      <c r="A141" s="64" t="s">
        <v>534</v>
      </c>
      <c r="B141" s="63">
        <v>36</v>
      </c>
      <c r="C141" s="63" t="s">
        <v>39</v>
      </c>
      <c r="D141" s="63" t="s">
        <v>45</v>
      </c>
      <c r="E141" s="63" t="s">
        <v>35</v>
      </c>
      <c r="F141" s="63" t="s">
        <v>45</v>
      </c>
      <c r="G141" s="63" t="s">
        <v>63</v>
      </c>
      <c r="H141" s="63" t="s">
        <v>61</v>
      </c>
      <c r="I141" s="63" t="s">
        <v>29</v>
      </c>
      <c r="J141" s="63" t="s">
        <v>28</v>
      </c>
      <c r="K141" s="63" t="s">
        <v>32</v>
      </c>
      <c r="L141" s="63" t="s">
        <v>69</v>
      </c>
      <c r="M141" s="63">
        <v>36</v>
      </c>
      <c r="N141" s="63">
        <v>3</v>
      </c>
      <c r="O141" s="63">
        <v>6</v>
      </c>
      <c r="P141" s="63">
        <v>1</v>
      </c>
      <c r="Q141" s="63">
        <v>0</v>
      </c>
      <c r="R141" s="63">
        <v>4</v>
      </c>
      <c r="S141" s="63"/>
      <c r="T141" s="63"/>
      <c r="U141" s="63"/>
      <c r="V141" s="63" t="s">
        <v>36</v>
      </c>
      <c r="W141" s="63">
        <v>27</v>
      </c>
      <c r="X141" s="63">
        <v>33</v>
      </c>
    </row>
    <row r="142" spans="1:24" ht="16.5" thickBot="1" x14ac:dyDescent="0.3">
      <c r="A142" s="64" t="s">
        <v>535</v>
      </c>
      <c r="B142" s="63">
        <v>37</v>
      </c>
      <c r="C142" s="63" t="s">
        <v>38</v>
      </c>
      <c r="D142" s="63" t="s">
        <v>32</v>
      </c>
      <c r="E142" s="63" t="s">
        <v>49</v>
      </c>
      <c r="F142" s="63" t="s">
        <v>38</v>
      </c>
      <c r="G142" s="63" t="s">
        <v>62</v>
      </c>
      <c r="H142" s="63" t="s">
        <v>61</v>
      </c>
      <c r="I142" s="63" t="s">
        <v>33</v>
      </c>
      <c r="J142" s="63" t="s">
        <v>61</v>
      </c>
      <c r="K142" s="63" t="s">
        <v>38</v>
      </c>
      <c r="L142" s="63" t="s">
        <v>38</v>
      </c>
      <c r="M142" s="63">
        <v>37</v>
      </c>
      <c r="N142" s="63">
        <v>0</v>
      </c>
      <c r="O142" s="63">
        <v>9</v>
      </c>
      <c r="P142" s="63">
        <v>1</v>
      </c>
      <c r="Q142" s="63">
        <v>0</v>
      </c>
      <c r="R142" s="63">
        <v>2</v>
      </c>
      <c r="S142" s="63"/>
      <c r="T142" s="63"/>
      <c r="U142" s="63"/>
      <c r="V142" s="63" t="s">
        <v>33</v>
      </c>
      <c r="W142" s="63">
        <v>10</v>
      </c>
      <c r="X142" s="63">
        <v>2</v>
      </c>
    </row>
    <row r="143" spans="1:24" ht="16.5" thickBot="1" x14ac:dyDescent="0.3">
      <c r="A143" s="67" t="s">
        <v>70</v>
      </c>
      <c r="B143" s="63"/>
      <c r="C143" s="67">
        <v>1</v>
      </c>
      <c r="D143" s="67">
        <v>6</v>
      </c>
      <c r="E143" s="67">
        <v>4</v>
      </c>
      <c r="F143" s="67">
        <v>6</v>
      </c>
      <c r="G143" s="67"/>
      <c r="H143" s="67">
        <v>4</v>
      </c>
      <c r="I143" s="67">
        <v>12</v>
      </c>
      <c r="J143" s="67">
        <v>18</v>
      </c>
      <c r="K143" s="67">
        <v>1</v>
      </c>
      <c r="L143" s="67">
        <v>7</v>
      </c>
      <c r="M143" s="63"/>
      <c r="N143" s="63">
        <v>59</v>
      </c>
      <c r="O143" s="63">
        <v>211</v>
      </c>
      <c r="P143" s="63">
        <v>78</v>
      </c>
      <c r="Q143" s="63">
        <v>22</v>
      </c>
      <c r="R143" s="268"/>
      <c r="S143" s="269"/>
      <c r="T143" s="269"/>
      <c r="U143" s="269"/>
      <c r="V143" s="269"/>
      <c r="W143" s="270"/>
      <c r="X143" s="63">
        <v>5</v>
      </c>
    </row>
    <row r="144" spans="1:24" ht="16.5" thickBot="1" x14ac:dyDescent="0.3">
      <c r="A144" s="120" t="s">
        <v>425</v>
      </c>
      <c r="B144"/>
      <c r="C144"/>
      <c r="D144"/>
      <c r="E144"/>
      <c r="F144"/>
      <c r="G144"/>
      <c r="H144"/>
      <c r="I144"/>
      <c r="J144"/>
      <c r="K144"/>
      <c r="L144"/>
      <c r="M144"/>
      <c r="N144"/>
      <c r="O144"/>
      <c r="P144"/>
      <c r="Q144"/>
      <c r="R144"/>
      <c r="S144"/>
      <c r="T144"/>
      <c r="U144"/>
      <c r="V144"/>
      <c r="W144"/>
      <c r="X144" s="63">
        <v>34</v>
      </c>
    </row>
    <row r="145" spans="1:28" ht="16.5" thickBot="1" x14ac:dyDescent="0.3">
      <c r="A145" s="273" t="e" vm="2">
        <v>#VALUE!</v>
      </c>
      <c r="B145" s="153" t="s">
        <v>79</v>
      </c>
      <c r="C145" s="273" t="e" vm="1">
        <v>#VALUE!</v>
      </c>
      <c r="D145"/>
      <c r="E145"/>
      <c r="F145"/>
      <c r="G145"/>
      <c r="H145"/>
      <c r="I145"/>
      <c r="J145"/>
      <c r="K145"/>
      <c r="L145"/>
      <c r="M145"/>
      <c r="N145"/>
      <c r="O145"/>
      <c r="P145"/>
      <c r="Q145"/>
      <c r="R145"/>
      <c r="S145"/>
      <c r="T145"/>
      <c r="U145"/>
      <c r="V145"/>
      <c r="W145"/>
      <c r="X145" s="63">
        <v>18</v>
      </c>
    </row>
    <row r="146" spans="1:28" x14ac:dyDescent="0.25">
      <c r="A146" s="273"/>
      <c r="B146" s="59"/>
      <c r="C146" s="273"/>
      <c r="D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</row>
    <row r="147" spans="1:28" x14ac:dyDescent="0.25">
      <c r="A147" s="273"/>
      <c r="B147" s="153" t="s">
        <v>80</v>
      </c>
      <c r="C147" s="273"/>
      <c r="D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</row>
    <row r="148" spans="1:28" x14ac:dyDescent="0.25">
      <c r="A148" s="273"/>
      <c r="B148" s="153" t="s">
        <v>81</v>
      </c>
      <c r="C148" s="273"/>
      <c r="D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</row>
    <row r="149" spans="1:28" x14ac:dyDescent="0.25">
      <c r="A149" s="273"/>
      <c r="B149" s="153" t="s">
        <v>82</v>
      </c>
      <c r="C149" s="273"/>
      <c r="D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</row>
    <row r="150" spans="1:28" ht="16.5" thickBot="1" x14ac:dyDescent="0.3">
      <c r="A150" s="273"/>
      <c r="B150" s="153" t="s">
        <v>427</v>
      </c>
      <c r="C150" s="273"/>
      <c r="D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</row>
    <row r="151" spans="1:28" ht="16.5" thickBot="1" x14ac:dyDescent="0.3">
      <c r="A151" s="154" t="s">
        <v>84</v>
      </c>
      <c r="B151" s="63" t="s">
        <v>85</v>
      </c>
      <c r="C151" s="154" t="s">
        <v>86</v>
      </c>
      <c r="D151" s="63" t="s">
        <v>87</v>
      </c>
      <c r="E151" s="154" t="s">
        <v>88</v>
      </c>
      <c r="F151" s="63" t="s">
        <v>139</v>
      </c>
      <c r="G151" s="154" t="s">
        <v>89</v>
      </c>
      <c r="H151" s="63" t="s">
        <v>135</v>
      </c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</row>
    <row r="152" spans="1:28" ht="16.5" thickBot="1" x14ac:dyDescent="0.3">
      <c r="A152" s="264" t="s">
        <v>41</v>
      </c>
      <c r="B152" s="264" t="s">
        <v>37</v>
      </c>
      <c r="C152" s="271" t="s">
        <v>50</v>
      </c>
      <c r="D152" s="271" t="s">
        <v>51</v>
      </c>
      <c r="E152" s="271" t="s">
        <v>52</v>
      </c>
      <c r="F152" s="271" t="s">
        <v>53</v>
      </c>
      <c r="G152" s="271" t="s">
        <v>313</v>
      </c>
      <c r="H152" s="271" t="s">
        <v>54</v>
      </c>
      <c r="I152" s="271" t="s">
        <v>55</v>
      </c>
      <c r="J152" s="271" t="s">
        <v>56</v>
      </c>
      <c r="K152" s="271" t="s">
        <v>57</v>
      </c>
      <c r="L152" s="271" t="s">
        <v>153</v>
      </c>
      <c r="M152" s="264" t="s">
        <v>37</v>
      </c>
      <c r="N152" s="264" t="s">
        <v>154</v>
      </c>
      <c r="O152" s="264" t="s">
        <v>155</v>
      </c>
      <c r="P152" s="264" t="s">
        <v>156</v>
      </c>
      <c r="Q152" s="264" t="s">
        <v>157</v>
      </c>
      <c r="R152" s="266" t="s">
        <v>158</v>
      </c>
      <c r="S152" s="267"/>
      <c r="T152" s="266" t="s">
        <v>159</v>
      </c>
      <c r="U152" s="267"/>
      <c r="V152" s="264" t="s">
        <v>107</v>
      </c>
      <c r="W152" s="264" t="s">
        <v>160</v>
      </c>
      <c r="X152"/>
    </row>
    <row r="153" spans="1:28" ht="16.5" thickBot="1" x14ac:dyDescent="0.3">
      <c r="A153" s="265"/>
      <c r="B153" s="265"/>
      <c r="C153" s="272"/>
      <c r="D153" s="272"/>
      <c r="E153" s="272"/>
      <c r="F153" s="272"/>
      <c r="G153" s="272"/>
      <c r="H153" s="272"/>
      <c r="I153" s="272"/>
      <c r="J153" s="272"/>
      <c r="K153" s="272"/>
      <c r="L153" s="272"/>
      <c r="M153" s="265"/>
      <c r="N153" s="265"/>
      <c r="O153" s="265"/>
      <c r="P153" s="265"/>
      <c r="Q153" s="265"/>
      <c r="R153" s="155" t="s">
        <v>161</v>
      </c>
      <c r="S153" s="155" t="s">
        <v>162</v>
      </c>
      <c r="T153" s="155" t="s">
        <v>161</v>
      </c>
      <c r="U153" s="155" t="s">
        <v>162</v>
      </c>
      <c r="V153" s="265"/>
      <c r="W153" s="265"/>
      <c r="X153"/>
    </row>
    <row r="154" spans="1:28" ht="16.5" thickBot="1" x14ac:dyDescent="0.3">
      <c r="A154" s="64" t="s">
        <v>325</v>
      </c>
      <c r="B154" s="63">
        <v>1</v>
      </c>
      <c r="C154" s="63" t="s">
        <v>38</v>
      </c>
      <c r="D154" s="63" t="s">
        <v>61</v>
      </c>
      <c r="E154" s="63" t="s">
        <v>33</v>
      </c>
      <c r="F154" s="63" t="s">
        <v>63</v>
      </c>
      <c r="G154" s="63" t="s">
        <v>62</v>
      </c>
      <c r="H154" s="63" t="s">
        <v>60</v>
      </c>
      <c r="I154" s="63" t="s">
        <v>45</v>
      </c>
      <c r="J154" s="63" t="s">
        <v>28</v>
      </c>
      <c r="K154" s="63" t="s">
        <v>61</v>
      </c>
      <c r="L154" s="63" t="s">
        <v>39</v>
      </c>
      <c r="M154" s="63">
        <v>1</v>
      </c>
      <c r="N154" s="63">
        <v>1</v>
      </c>
      <c r="O154" s="63">
        <v>7</v>
      </c>
      <c r="P154" s="63">
        <v>2</v>
      </c>
      <c r="Q154" s="63">
        <v>0</v>
      </c>
      <c r="R154" s="63">
        <v>8</v>
      </c>
      <c r="S154" s="63"/>
      <c r="T154" s="63"/>
      <c r="U154" s="63"/>
      <c r="V154" s="63" t="s">
        <v>32</v>
      </c>
      <c r="W154" s="63">
        <v>19</v>
      </c>
      <c r="X154"/>
    </row>
    <row r="155" spans="1:28" ht="16.5" thickBot="1" x14ac:dyDescent="0.3">
      <c r="A155" s="64" t="s">
        <v>536</v>
      </c>
      <c r="B155" s="63">
        <v>2</v>
      </c>
      <c r="C155" s="63" t="s">
        <v>58</v>
      </c>
      <c r="D155" s="63" t="s">
        <v>35</v>
      </c>
      <c r="E155" s="63" t="s">
        <v>38</v>
      </c>
      <c r="F155" s="63" t="s">
        <v>65</v>
      </c>
      <c r="G155" s="63" t="s">
        <v>62</v>
      </c>
      <c r="H155" s="63" t="s">
        <v>63</v>
      </c>
      <c r="I155" s="63" t="s">
        <v>49</v>
      </c>
      <c r="J155" s="63" t="s">
        <v>36</v>
      </c>
      <c r="K155" s="63" t="s">
        <v>58</v>
      </c>
      <c r="L155" s="63" t="s">
        <v>39</v>
      </c>
      <c r="M155" s="63">
        <v>2</v>
      </c>
      <c r="N155" s="63">
        <v>0</v>
      </c>
      <c r="O155" s="63">
        <v>5</v>
      </c>
      <c r="P155" s="63">
        <v>5</v>
      </c>
      <c r="Q155" s="63">
        <v>0</v>
      </c>
      <c r="R155" s="63">
        <v>3</v>
      </c>
      <c r="S155" s="63"/>
      <c r="T155" s="63"/>
      <c r="U155" s="63"/>
      <c r="V155" s="63" t="s">
        <v>39</v>
      </c>
      <c r="W155" s="63">
        <v>7</v>
      </c>
      <c r="X155" s="274" t="s">
        <v>160</v>
      </c>
      <c r="AA155" s="14">
        <v>0</v>
      </c>
      <c r="AB155" s="14">
        <f>COUNTIF($N$154:$N$190,"=0")</f>
        <v>16</v>
      </c>
    </row>
    <row r="156" spans="1:28" ht="16.5" thickBot="1" x14ac:dyDescent="0.3">
      <c r="A156" s="64" t="s">
        <v>326</v>
      </c>
      <c r="B156" s="63">
        <v>3</v>
      </c>
      <c r="C156" s="63" t="s">
        <v>39</v>
      </c>
      <c r="D156" s="63" t="s">
        <v>36</v>
      </c>
      <c r="E156" s="63" t="s">
        <v>74</v>
      </c>
      <c r="F156" s="63" t="s">
        <v>30</v>
      </c>
      <c r="G156" s="63" t="s">
        <v>32</v>
      </c>
      <c r="H156" s="63" t="s">
        <v>49</v>
      </c>
      <c r="I156" s="63" t="s">
        <v>45</v>
      </c>
      <c r="J156" s="63" t="s">
        <v>45</v>
      </c>
      <c r="K156" s="63" t="s">
        <v>33</v>
      </c>
      <c r="L156" s="63" t="s">
        <v>69</v>
      </c>
      <c r="M156" s="63">
        <v>3</v>
      </c>
      <c r="N156" s="63">
        <v>3</v>
      </c>
      <c r="O156" s="63">
        <v>7</v>
      </c>
      <c r="P156" s="63">
        <v>0</v>
      </c>
      <c r="Q156" s="63">
        <v>0</v>
      </c>
      <c r="R156" s="63">
        <v>4</v>
      </c>
      <c r="S156" s="63"/>
      <c r="T156" s="63"/>
      <c r="U156" s="63"/>
      <c r="V156" s="63" t="s">
        <v>45</v>
      </c>
      <c r="W156" s="63">
        <v>30</v>
      </c>
      <c r="X156" s="275"/>
      <c r="AA156" s="14">
        <v>1</v>
      </c>
      <c r="AB156" s="14">
        <f>COUNTIF($N$154:$N$190,"=1")</f>
        <v>6</v>
      </c>
    </row>
    <row r="157" spans="1:28" ht="16.5" thickBot="1" x14ac:dyDescent="0.3">
      <c r="A157" s="64" t="s">
        <v>537</v>
      </c>
      <c r="B157" s="63">
        <v>4</v>
      </c>
      <c r="C157" s="63" t="s">
        <v>32</v>
      </c>
      <c r="D157" s="63" t="s">
        <v>35</v>
      </c>
      <c r="E157" s="63" t="s">
        <v>46</v>
      </c>
      <c r="F157" s="63" t="s">
        <v>38</v>
      </c>
      <c r="G157" s="63" t="s">
        <v>33</v>
      </c>
      <c r="H157" s="63" t="s">
        <v>33</v>
      </c>
      <c r="I157" s="63" t="s">
        <v>35</v>
      </c>
      <c r="J157" s="63" t="s">
        <v>36</v>
      </c>
      <c r="K157" s="63" t="s">
        <v>65</v>
      </c>
      <c r="L157" s="63" t="s">
        <v>33</v>
      </c>
      <c r="M157" s="63">
        <v>4</v>
      </c>
      <c r="N157" s="63">
        <v>0</v>
      </c>
      <c r="O157" s="63">
        <v>8</v>
      </c>
      <c r="P157" s="63">
        <v>1</v>
      </c>
      <c r="Q157" s="63">
        <v>1</v>
      </c>
      <c r="R157" s="63">
        <v>2</v>
      </c>
      <c r="S157" s="63"/>
      <c r="T157" s="63">
        <v>2</v>
      </c>
      <c r="U157" s="63"/>
      <c r="V157" s="63" t="s">
        <v>33</v>
      </c>
      <c r="W157" s="63">
        <v>12</v>
      </c>
      <c r="X157" s="63">
        <v>2</v>
      </c>
      <c r="AA157" s="14">
        <v>2</v>
      </c>
      <c r="AB157" s="14">
        <f>COUNTIF($N$154:$N$190,"=2")</f>
        <v>5</v>
      </c>
    </row>
    <row r="158" spans="1:28" ht="16.5" thickBot="1" x14ac:dyDescent="0.3">
      <c r="A158" s="64" t="s">
        <v>538</v>
      </c>
      <c r="B158" s="63">
        <v>5</v>
      </c>
      <c r="C158" s="63" t="s">
        <v>36</v>
      </c>
      <c r="D158" s="63" t="s">
        <v>32</v>
      </c>
      <c r="E158" s="63" t="s">
        <v>33</v>
      </c>
      <c r="F158" s="63" t="s">
        <v>60</v>
      </c>
      <c r="G158" s="63" t="s">
        <v>48</v>
      </c>
      <c r="H158" s="63" t="s">
        <v>38</v>
      </c>
      <c r="I158" s="63" t="s">
        <v>35</v>
      </c>
      <c r="J158" s="63" t="s">
        <v>49</v>
      </c>
      <c r="K158" s="63" t="s">
        <v>65</v>
      </c>
      <c r="L158" s="63" t="s">
        <v>33</v>
      </c>
      <c r="M158" s="63">
        <v>5</v>
      </c>
      <c r="N158" s="63">
        <v>0</v>
      </c>
      <c r="O158" s="63">
        <v>8</v>
      </c>
      <c r="P158" s="63">
        <v>2</v>
      </c>
      <c r="Q158" s="63">
        <v>0</v>
      </c>
      <c r="R158" s="63"/>
      <c r="S158" s="63"/>
      <c r="T158" s="63"/>
      <c r="U158" s="63"/>
      <c r="V158" s="63" t="s">
        <v>32</v>
      </c>
      <c r="W158" s="63">
        <v>16</v>
      </c>
      <c r="X158" s="63">
        <v>18</v>
      </c>
      <c r="AA158" s="14">
        <v>3</v>
      </c>
      <c r="AB158" s="14">
        <f>COUNTIF($N$154:$N$190,"=3")</f>
        <v>4</v>
      </c>
    </row>
    <row r="159" spans="1:28" ht="16.5" thickBot="1" x14ac:dyDescent="0.3">
      <c r="A159" s="64" t="s">
        <v>539</v>
      </c>
      <c r="B159" s="63">
        <v>6</v>
      </c>
      <c r="C159" s="63" t="s">
        <v>58</v>
      </c>
      <c r="D159" s="63" t="s">
        <v>38</v>
      </c>
      <c r="E159" s="63" t="s">
        <v>59</v>
      </c>
      <c r="F159" s="63" t="s">
        <v>63</v>
      </c>
      <c r="G159" s="63" t="s">
        <v>38</v>
      </c>
      <c r="H159" s="63" t="s">
        <v>39</v>
      </c>
      <c r="I159" s="63" t="s">
        <v>48</v>
      </c>
      <c r="J159" s="63" t="s">
        <v>38</v>
      </c>
      <c r="K159" s="63" t="s">
        <v>67</v>
      </c>
      <c r="L159" s="63" t="s">
        <v>48</v>
      </c>
      <c r="M159" s="63">
        <v>6</v>
      </c>
      <c r="N159" s="63">
        <v>0</v>
      </c>
      <c r="O159" s="63">
        <v>4</v>
      </c>
      <c r="P159" s="63">
        <v>4</v>
      </c>
      <c r="Q159" s="63">
        <v>2</v>
      </c>
      <c r="R159" s="63">
        <v>1</v>
      </c>
      <c r="S159" s="63"/>
      <c r="T159" s="63"/>
      <c r="U159" s="63"/>
      <c r="V159" s="63" t="s">
        <v>63</v>
      </c>
      <c r="W159" s="63">
        <v>4</v>
      </c>
      <c r="X159" s="63">
        <v>19</v>
      </c>
      <c r="AA159" s="14">
        <v>4</v>
      </c>
      <c r="AB159" s="14">
        <f>COUNTIF($N$154:$N$190,"=4")</f>
        <v>2</v>
      </c>
    </row>
    <row r="160" spans="1:28" ht="16.5" thickBot="1" x14ac:dyDescent="0.3">
      <c r="A160" s="64" t="s">
        <v>540</v>
      </c>
      <c r="B160" s="63">
        <v>7</v>
      </c>
      <c r="C160" s="63" t="s">
        <v>61</v>
      </c>
      <c r="D160" s="63" t="s">
        <v>39</v>
      </c>
      <c r="E160" s="63" t="s">
        <v>59</v>
      </c>
      <c r="F160" s="63" t="s">
        <v>46</v>
      </c>
      <c r="G160" s="63" t="s">
        <v>62</v>
      </c>
      <c r="H160" s="63" t="s">
        <v>38</v>
      </c>
      <c r="I160" s="63" t="s">
        <v>30</v>
      </c>
      <c r="J160" s="63" t="s">
        <v>45</v>
      </c>
      <c r="K160" s="63" t="s">
        <v>62</v>
      </c>
      <c r="L160" s="63" t="s">
        <v>62</v>
      </c>
      <c r="M160" s="63">
        <v>7</v>
      </c>
      <c r="N160" s="63">
        <v>1</v>
      </c>
      <c r="O160" s="63">
        <v>4</v>
      </c>
      <c r="P160" s="63">
        <v>3</v>
      </c>
      <c r="Q160" s="63">
        <v>2</v>
      </c>
      <c r="R160" s="63">
        <v>9</v>
      </c>
      <c r="S160" s="63"/>
      <c r="T160" s="63">
        <v>1</v>
      </c>
      <c r="U160" s="63"/>
      <c r="V160" s="63" t="s">
        <v>39</v>
      </c>
      <c r="W160" s="63">
        <v>8</v>
      </c>
      <c r="X160" s="63">
        <v>29</v>
      </c>
      <c r="AA160" s="14">
        <v>5</v>
      </c>
      <c r="AB160" s="14">
        <f>COUNTIF($N$154:$N$190,"=5")</f>
        <v>2</v>
      </c>
    </row>
    <row r="161" spans="1:28" ht="16.5" thickBot="1" x14ac:dyDescent="0.3">
      <c r="A161" s="64" t="s">
        <v>541</v>
      </c>
      <c r="B161" s="63">
        <v>8</v>
      </c>
      <c r="C161" s="63" t="s">
        <v>32</v>
      </c>
      <c r="D161" s="63" t="s">
        <v>35</v>
      </c>
      <c r="E161" s="63" t="s">
        <v>61</v>
      </c>
      <c r="F161" s="63" t="s">
        <v>63</v>
      </c>
      <c r="G161" s="63" t="s">
        <v>48</v>
      </c>
      <c r="H161" s="63" t="s">
        <v>33</v>
      </c>
      <c r="I161" s="63" t="s">
        <v>35</v>
      </c>
      <c r="J161" s="63" t="s">
        <v>36</v>
      </c>
      <c r="K161" s="63" t="s">
        <v>62</v>
      </c>
      <c r="L161" s="63" t="s">
        <v>33</v>
      </c>
      <c r="M161" s="63">
        <v>8</v>
      </c>
      <c r="N161" s="63">
        <v>0</v>
      </c>
      <c r="O161" s="63">
        <v>7</v>
      </c>
      <c r="P161" s="63">
        <v>3</v>
      </c>
      <c r="Q161" s="63">
        <v>0</v>
      </c>
      <c r="R161" s="63">
        <v>2</v>
      </c>
      <c r="S161" s="63"/>
      <c r="T161" s="63"/>
      <c r="U161" s="63"/>
      <c r="V161" s="63" t="s">
        <v>32</v>
      </c>
      <c r="W161" s="63">
        <v>16</v>
      </c>
      <c r="X161" s="63">
        <v>25</v>
      </c>
      <c r="AA161" s="14">
        <v>6</v>
      </c>
      <c r="AB161" s="14">
        <f>COUNTIF($N$154:$N$190,"=6")</f>
        <v>1</v>
      </c>
    </row>
    <row r="162" spans="1:28" ht="16.5" thickBot="1" x14ac:dyDescent="0.3">
      <c r="A162" s="64" t="s">
        <v>542</v>
      </c>
      <c r="B162" s="63">
        <v>9</v>
      </c>
      <c r="C162" s="63" t="s">
        <v>58</v>
      </c>
      <c r="D162" s="63" t="s">
        <v>63</v>
      </c>
      <c r="E162" s="63" t="s">
        <v>46</v>
      </c>
      <c r="F162" s="63" t="s">
        <v>66</v>
      </c>
      <c r="G162" s="63" t="s">
        <v>62</v>
      </c>
      <c r="H162" s="63" t="s">
        <v>63</v>
      </c>
      <c r="I162" s="63" t="s">
        <v>61</v>
      </c>
      <c r="J162" s="63" t="s">
        <v>33</v>
      </c>
      <c r="K162" s="63" t="s">
        <v>59</v>
      </c>
      <c r="L162" s="63" t="s">
        <v>65</v>
      </c>
      <c r="M162" s="63">
        <v>9</v>
      </c>
      <c r="N162" s="63">
        <v>0</v>
      </c>
      <c r="O162" s="63">
        <v>2</v>
      </c>
      <c r="P162" s="63">
        <v>5</v>
      </c>
      <c r="Q162" s="63">
        <v>3</v>
      </c>
      <c r="R162" s="63"/>
      <c r="S162" s="63"/>
      <c r="T162" s="63"/>
      <c r="U162" s="63"/>
      <c r="V162" s="63" t="s">
        <v>62</v>
      </c>
      <c r="W162" s="63">
        <v>2</v>
      </c>
      <c r="X162" s="63">
        <v>3</v>
      </c>
      <c r="AA162" s="14">
        <v>7</v>
      </c>
      <c r="AB162" s="14">
        <f>COUNTIF($N$154:$N$190,"=7")</f>
        <v>0</v>
      </c>
    </row>
    <row r="163" spans="1:28" ht="16.5" thickBot="1" x14ac:dyDescent="0.3">
      <c r="A163" s="64" t="s">
        <v>543</v>
      </c>
      <c r="B163" s="63">
        <v>10</v>
      </c>
      <c r="C163" s="63" t="s">
        <v>39</v>
      </c>
      <c r="D163" s="63" t="s">
        <v>49</v>
      </c>
      <c r="E163" s="63" t="s">
        <v>35</v>
      </c>
      <c r="F163" s="63" t="s">
        <v>33</v>
      </c>
      <c r="G163" s="63" t="s">
        <v>48</v>
      </c>
      <c r="H163" s="63" t="s">
        <v>63</v>
      </c>
      <c r="I163" s="63" t="s">
        <v>32</v>
      </c>
      <c r="J163" s="63" t="s">
        <v>49</v>
      </c>
      <c r="K163" s="63" t="s">
        <v>61</v>
      </c>
      <c r="L163" s="63" t="s">
        <v>61</v>
      </c>
      <c r="M163" s="63">
        <v>10</v>
      </c>
      <c r="N163" s="63">
        <v>0</v>
      </c>
      <c r="O163" s="63">
        <v>8</v>
      </c>
      <c r="P163" s="63">
        <v>2</v>
      </c>
      <c r="Q163" s="63">
        <v>0</v>
      </c>
      <c r="R163" s="63">
        <v>10</v>
      </c>
      <c r="S163" s="63"/>
      <c r="T163" s="63">
        <v>2</v>
      </c>
      <c r="U163" s="63"/>
      <c r="V163" s="63" t="s">
        <v>32</v>
      </c>
      <c r="W163" s="63">
        <v>17</v>
      </c>
      <c r="X163" s="63">
        <v>14</v>
      </c>
      <c r="AA163" s="14">
        <v>8</v>
      </c>
      <c r="AB163" s="14">
        <f>COUNTIF($N$154:$N$190,"=8")</f>
        <v>0</v>
      </c>
    </row>
    <row r="164" spans="1:28" ht="16.5" thickBot="1" x14ac:dyDescent="0.3">
      <c r="A164" s="64" t="s">
        <v>544</v>
      </c>
      <c r="B164" s="63">
        <v>11</v>
      </c>
      <c r="C164" s="63" t="s">
        <v>63</v>
      </c>
      <c r="D164" s="63" t="s">
        <v>45</v>
      </c>
      <c r="E164" s="63" t="s">
        <v>39</v>
      </c>
      <c r="F164" s="63" t="s">
        <v>63</v>
      </c>
      <c r="G164" s="63" t="s">
        <v>48</v>
      </c>
      <c r="H164" s="63" t="s">
        <v>60</v>
      </c>
      <c r="I164" s="63" t="s">
        <v>68</v>
      </c>
      <c r="J164" s="63" t="s">
        <v>36</v>
      </c>
      <c r="K164" s="63" t="s">
        <v>48</v>
      </c>
      <c r="L164" s="63" t="s">
        <v>39</v>
      </c>
      <c r="M164" s="63">
        <v>11</v>
      </c>
      <c r="N164" s="63">
        <v>1</v>
      </c>
      <c r="O164" s="63">
        <v>5</v>
      </c>
      <c r="P164" s="63">
        <v>4</v>
      </c>
      <c r="Q164" s="63">
        <v>0</v>
      </c>
      <c r="R164" s="63">
        <v>1</v>
      </c>
      <c r="S164" s="63"/>
      <c r="T164" s="63">
        <v>2</v>
      </c>
      <c r="U164" s="63"/>
      <c r="V164" s="63" t="s">
        <v>32</v>
      </c>
      <c r="W164" s="63">
        <v>18</v>
      </c>
      <c r="X164" s="63">
        <v>28</v>
      </c>
      <c r="AA164" s="14">
        <v>9</v>
      </c>
      <c r="AB164" s="14">
        <f>COUNTIF($N$154:$N$190,"=9")</f>
        <v>1</v>
      </c>
    </row>
    <row r="165" spans="1:28" ht="16.5" thickBot="1" x14ac:dyDescent="0.3">
      <c r="A165" s="64" t="s">
        <v>545</v>
      </c>
      <c r="B165" s="63">
        <v>12</v>
      </c>
      <c r="C165" s="63" t="s">
        <v>62</v>
      </c>
      <c r="D165" s="63" t="s">
        <v>31</v>
      </c>
      <c r="E165" s="63" t="s">
        <v>74</v>
      </c>
      <c r="F165" s="63" t="s">
        <v>60</v>
      </c>
      <c r="G165" s="63" t="s">
        <v>33</v>
      </c>
      <c r="H165" s="63" t="s">
        <v>60</v>
      </c>
      <c r="I165" s="63" t="s">
        <v>45</v>
      </c>
      <c r="J165" s="63" t="s">
        <v>45</v>
      </c>
      <c r="K165" s="63" t="s">
        <v>32</v>
      </c>
      <c r="L165" s="63" t="s">
        <v>35</v>
      </c>
      <c r="M165" s="63">
        <v>12</v>
      </c>
      <c r="N165" s="63">
        <v>2</v>
      </c>
      <c r="O165" s="63">
        <v>7</v>
      </c>
      <c r="P165" s="63">
        <v>1</v>
      </c>
      <c r="Q165" s="63">
        <v>0</v>
      </c>
      <c r="R165" s="63"/>
      <c r="S165" s="63"/>
      <c r="T165" s="63"/>
      <c r="U165" s="63"/>
      <c r="V165" s="63" t="s">
        <v>35</v>
      </c>
      <c r="W165" s="63">
        <v>26</v>
      </c>
      <c r="X165" s="63">
        <v>23</v>
      </c>
      <c r="AA165" s="14">
        <v>10</v>
      </c>
      <c r="AB165" s="14">
        <f>COUNTIF($N$154:$N$190,"=10")</f>
        <v>0</v>
      </c>
    </row>
    <row r="166" spans="1:28" ht="16.5" thickBot="1" x14ac:dyDescent="0.3">
      <c r="A166" s="64" t="s">
        <v>546</v>
      </c>
      <c r="B166" s="63">
        <v>13</v>
      </c>
      <c r="C166" s="63" t="s">
        <v>46</v>
      </c>
      <c r="D166" s="63" t="s">
        <v>39</v>
      </c>
      <c r="E166" s="63" t="s">
        <v>33</v>
      </c>
      <c r="F166" s="63" t="s">
        <v>61</v>
      </c>
      <c r="G166" s="63" t="s">
        <v>62</v>
      </c>
      <c r="H166" s="63" t="s">
        <v>60</v>
      </c>
      <c r="I166" s="63" t="s">
        <v>35</v>
      </c>
      <c r="J166" s="63" t="s">
        <v>28</v>
      </c>
      <c r="K166" s="63" t="s">
        <v>32</v>
      </c>
      <c r="L166" s="63" t="s">
        <v>63</v>
      </c>
      <c r="M166" s="63">
        <v>13</v>
      </c>
      <c r="N166" s="63">
        <v>1</v>
      </c>
      <c r="O166" s="63">
        <v>6</v>
      </c>
      <c r="P166" s="63">
        <v>2</v>
      </c>
      <c r="Q166" s="63">
        <v>1</v>
      </c>
      <c r="R166" s="63">
        <v>9</v>
      </c>
      <c r="S166" s="63"/>
      <c r="T166" s="63">
        <v>2</v>
      </c>
      <c r="U166" s="63"/>
      <c r="V166" s="63" t="s">
        <v>33</v>
      </c>
      <c r="W166" s="63">
        <v>13</v>
      </c>
      <c r="X166" s="63">
        <v>15</v>
      </c>
      <c r="AB166" s="14">
        <f>SUM(AB155:AB165)</f>
        <v>37</v>
      </c>
    </row>
    <row r="167" spans="1:28" ht="16.5" thickBot="1" x14ac:dyDescent="0.3">
      <c r="A167" s="64" t="s">
        <v>547</v>
      </c>
      <c r="B167" s="63">
        <v>14</v>
      </c>
      <c r="C167" s="63" t="s">
        <v>67</v>
      </c>
      <c r="D167" s="63" t="s">
        <v>45</v>
      </c>
      <c r="E167" s="63" t="s">
        <v>61</v>
      </c>
      <c r="F167" s="63" t="s">
        <v>63</v>
      </c>
      <c r="G167" s="63" t="s">
        <v>48</v>
      </c>
      <c r="H167" s="63" t="s">
        <v>33</v>
      </c>
      <c r="I167" s="63" t="s">
        <v>60</v>
      </c>
      <c r="J167" s="63" t="s">
        <v>36</v>
      </c>
      <c r="K167" s="63" t="s">
        <v>32</v>
      </c>
      <c r="L167" s="63" t="s">
        <v>49</v>
      </c>
      <c r="M167" s="63">
        <v>14</v>
      </c>
      <c r="N167" s="63">
        <v>0</v>
      </c>
      <c r="O167" s="63">
        <v>7</v>
      </c>
      <c r="P167" s="63">
        <v>2</v>
      </c>
      <c r="Q167" s="63">
        <v>1</v>
      </c>
      <c r="R167" s="63">
        <v>2</v>
      </c>
      <c r="S167" s="63"/>
      <c r="T167" s="63"/>
      <c r="U167" s="63"/>
      <c r="V167" s="63" t="s">
        <v>32</v>
      </c>
      <c r="W167" s="63">
        <v>15</v>
      </c>
      <c r="X167" s="63">
        <v>22</v>
      </c>
    </row>
    <row r="168" spans="1:28" ht="16.5" thickBot="1" x14ac:dyDescent="0.3">
      <c r="A168" s="64" t="s">
        <v>548</v>
      </c>
      <c r="B168" s="63">
        <v>15</v>
      </c>
      <c r="C168" s="63" t="s">
        <v>60</v>
      </c>
      <c r="D168" s="63" t="s">
        <v>39</v>
      </c>
      <c r="E168" s="63" t="s">
        <v>59</v>
      </c>
      <c r="F168" s="63" t="s">
        <v>63</v>
      </c>
      <c r="G168" s="63" t="s">
        <v>65</v>
      </c>
      <c r="H168" s="63" t="s">
        <v>32</v>
      </c>
      <c r="I168" s="63" t="s">
        <v>33</v>
      </c>
      <c r="J168" s="63" t="s">
        <v>32</v>
      </c>
      <c r="K168" s="63" t="s">
        <v>58</v>
      </c>
      <c r="L168" s="63" t="s">
        <v>65</v>
      </c>
      <c r="M168" s="63">
        <v>15</v>
      </c>
      <c r="N168" s="63">
        <v>0</v>
      </c>
      <c r="O168" s="63">
        <v>5</v>
      </c>
      <c r="P168" s="63">
        <v>4</v>
      </c>
      <c r="Q168" s="63">
        <v>1</v>
      </c>
      <c r="R168" s="63">
        <v>1</v>
      </c>
      <c r="S168" s="63"/>
      <c r="T168" s="63">
        <v>1</v>
      </c>
      <c r="U168" s="63"/>
      <c r="V168" s="63" t="s">
        <v>48</v>
      </c>
      <c r="W168" s="63">
        <v>6</v>
      </c>
      <c r="X168" s="63">
        <v>12</v>
      </c>
    </row>
    <row r="169" spans="1:28" ht="16.5" thickBot="1" x14ac:dyDescent="0.3">
      <c r="A169" s="64" t="s">
        <v>549</v>
      </c>
      <c r="B169" s="63">
        <v>16</v>
      </c>
      <c r="C169" s="63" t="s">
        <v>60</v>
      </c>
      <c r="D169" s="63" t="s">
        <v>69</v>
      </c>
      <c r="E169" s="63" t="s">
        <v>62</v>
      </c>
      <c r="F169" s="63" t="s">
        <v>29</v>
      </c>
      <c r="G169" s="63" t="s">
        <v>33</v>
      </c>
      <c r="H169" s="63" t="s">
        <v>45</v>
      </c>
      <c r="I169" s="63" t="s">
        <v>74</v>
      </c>
      <c r="J169" s="63" t="s">
        <v>29</v>
      </c>
      <c r="K169" s="63" t="s">
        <v>32</v>
      </c>
      <c r="L169" s="63" t="s">
        <v>38</v>
      </c>
      <c r="M169" s="63">
        <v>16</v>
      </c>
      <c r="N169" s="63">
        <v>4</v>
      </c>
      <c r="O169" s="63">
        <v>5</v>
      </c>
      <c r="P169" s="63">
        <v>1</v>
      </c>
      <c r="Q169" s="63">
        <v>0</v>
      </c>
      <c r="R169" s="63">
        <v>7</v>
      </c>
      <c r="S169" s="63"/>
      <c r="T169" s="63">
        <v>5</v>
      </c>
      <c r="U169" s="63"/>
      <c r="V169" s="63" t="s">
        <v>36</v>
      </c>
      <c r="W169" s="63">
        <v>29</v>
      </c>
      <c r="X169" s="63">
        <v>19</v>
      </c>
    </row>
    <row r="170" spans="1:28" ht="16.5" thickBot="1" x14ac:dyDescent="0.3">
      <c r="A170" s="64" t="s">
        <v>550</v>
      </c>
      <c r="B170" s="63">
        <v>17</v>
      </c>
      <c r="C170" s="63" t="s">
        <v>69</v>
      </c>
      <c r="D170" s="63" t="s">
        <v>72</v>
      </c>
      <c r="E170" s="63" t="s">
        <v>74</v>
      </c>
      <c r="F170" s="63" t="s">
        <v>69</v>
      </c>
      <c r="G170" s="63" t="s">
        <v>38</v>
      </c>
      <c r="H170" s="63" t="s">
        <v>30</v>
      </c>
      <c r="I170" s="63" t="s">
        <v>28</v>
      </c>
      <c r="J170" s="63" t="s">
        <v>75</v>
      </c>
      <c r="K170" s="63" t="s">
        <v>29</v>
      </c>
      <c r="L170" s="63" t="s">
        <v>77</v>
      </c>
      <c r="M170" s="63">
        <v>17</v>
      </c>
      <c r="N170" s="63">
        <v>9</v>
      </c>
      <c r="O170" s="63">
        <v>1</v>
      </c>
      <c r="P170" s="63">
        <v>0</v>
      </c>
      <c r="Q170" s="63">
        <v>0</v>
      </c>
      <c r="R170" s="63">
        <v>43</v>
      </c>
      <c r="S170" s="63"/>
      <c r="T170" s="63">
        <v>4</v>
      </c>
      <c r="U170" s="63"/>
      <c r="V170" s="63" t="s">
        <v>29</v>
      </c>
      <c r="W170" s="63">
        <v>36</v>
      </c>
      <c r="X170" s="63">
        <v>8</v>
      </c>
    </row>
    <row r="171" spans="1:28" ht="16.5" thickBot="1" x14ac:dyDescent="0.3">
      <c r="A171" s="64" t="s">
        <v>551</v>
      </c>
      <c r="B171" s="63">
        <v>18</v>
      </c>
      <c r="C171" s="63" t="s">
        <v>48</v>
      </c>
      <c r="D171" s="63" t="s">
        <v>32</v>
      </c>
      <c r="E171" s="63" t="s">
        <v>59</v>
      </c>
      <c r="F171" s="63" t="s">
        <v>58</v>
      </c>
      <c r="G171" s="63" t="s">
        <v>63</v>
      </c>
      <c r="H171" s="63" t="s">
        <v>32</v>
      </c>
      <c r="I171" s="63" t="s">
        <v>45</v>
      </c>
      <c r="J171" s="63" t="s">
        <v>40</v>
      </c>
      <c r="K171" s="63" t="s">
        <v>62</v>
      </c>
      <c r="L171" s="63" t="s">
        <v>38</v>
      </c>
      <c r="M171" s="63">
        <v>18</v>
      </c>
      <c r="N171" s="63">
        <v>1</v>
      </c>
      <c r="O171" s="63">
        <v>4</v>
      </c>
      <c r="P171" s="63">
        <v>4</v>
      </c>
      <c r="Q171" s="63">
        <v>1</v>
      </c>
      <c r="R171" s="63">
        <v>1</v>
      </c>
      <c r="S171" s="63"/>
      <c r="T171" s="63">
        <v>1</v>
      </c>
      <c r="U171" s="63"/>
      <c r="V171" s="63" t="s">
        <v>38</v>
      </c>
      <c r="W171" s="63">
        <v>9</v>
      </c>
      <c r="X171" s="63">
        <v>4</v>
      </c>
    </row>
    <row r="172" spans="1:28" ht="16.5" thickBot="1" x14ac:dyDescent="0.3">
      <c r="A172" s="64" t="s">
        <v>552</v>
      </c>
      <c r="B172" s="63">
        <v>19</v>
      </c>
      <c r="C172" s="63" t="s">
        <v>33</v>
      </c>
      <c r="D172" s="63" t="s">
        <v>49</v>
      </c>
      <c r="E172" s="63"/>
      <c r="F172" s="63" t="s">
        <v>61</v>
      </c>
      <c r="G172" s="63" t="s">
        <v>62</v>
      </c>
      <c r="H172" s="63" t="s">
        <v>61</v>
      </c>
      <c r="I172" s="63" t="s">
        <v>30</v>
      </c>
      <c r="J172" s="63" t="s">
        <v>72</v>
      </c>
      <c r="K172" s="63" t="s">
        <v>33</v>
      </c>
      <c r="L172" s="63" t="s">
        <v>49</v>
      </c>
      <c r="M172" s="63">
        <v>19</v>
      </c>
      <c r="N172" s="63">
        <v>2</v>
      </c>
      <c r="O172" s="63">
        <v>6</v>
      </c>
      <c r="P172" s="63">
        <v>1</v>
      </c>
      <c r="Q172" s="63">
        <v>0</v>
      </c>
      <c r="R172" s="63">
        <v>8</v>
      </c>
      <c r="S172" s="63"/>
      <c r="T172" s="63">
        <v>2</v>
      </c>
      <c r="U172" s="63"/>
      <c r="V172" s="63" t="s">
        <v>45</v>
      </c>
      <c r="W172" s="63">
        <v>31</v>
      </c>
      <c r="X172" s="63">
        <v>16</v>
      </c>
    </row>
    <row r="173" spans="1:28" ht="16.5" thickBot="1" x14ac:dyDescent="0.3">
      <c r="A173" s="64" t="s">
        <v>553</v>
      </c>
      <c r="B173" s="63">
        <v>20</v>
      </c>
      <c r="C173" s="63" t="s">
        <v>33</v>
      </c>
      <c r="D173" s="63" t="s">
        <v>31</v>
      </c>
      <c r="E173" s="63"/>
      <c r="F173" s="63" t="s">
        <v>69</v>
      </c>
      <c r="G173" s="63" t="s">
        <v>33</v>
      </c>
      <c r="H173" s="63" t="s">
        <v>45</v>
      </c>
      <c r="I173" s="63" t="s">
        <v>28</v>
      </c>
      <c r="J173" s="63" t="s">
        <v>45</v>
      </c>
      <c r="K173" s="63" t="s">
        <v>39</v>
      </c>
      <c r="L173" s="63" t="s">
        <v>45</v>
      </c>
      <c r="M173" s="63">
        <v>20</v>
      </c>
      <c r="N173" s="63">
        <v>3</v>
      </c>
      <c r="O173" s="63">
        <v>6</v>
      </c>
      <c r="P173" s="63">
        <v>0</v>
      </c>
      <c r="Q173" s="63">
        <v>0</v>
      </c>
      <c r="R173" s="63">
        <v>10</v>
      </c>
      <c r="S173" s="63"/>
      <c r="T173" s="63">
        <v>2</v>
      </c>
      <c r="U173" s="63"/>
      <c r="V173" s="63" t="s">
        <v>40</v>
      </c>
      <c r="W173" s="63">
        <v>35</v>
      </c>
      <c r="X173" s="63">
        <v>6</v>
      </c>
    </row>
    <row r="174" spans="1:28" ht="16.5" thickBot="1" x14ac:dyDescent="0.3">
      <c r="A174" s="64" t="s">
        <v>327</v>
      </c>
      <c r="B174" s="63">
        <v>21</v>
      </c>
      <c r="C174" s="63" t="s">
        <v>63</v>
      </c>
      <c r="D174" s="63" t="s">
        <v>32</v>
      </c>
      <c r="E174" s="63" t="s">
        <v>62</v>
      </c>
      <c r="F174" s="63" t="s">
        <v>63</v>
      </c>
      <c r="G174" s="63" t="s">
        <v>65</v>
      </c>
      <c r="H174" s="63" t="s">
        <v>61</v>
      </c>
      <c r="I174" s="63" t="s">
        <v>60</v>
      </c>
      <c r="J174" s="63" t="s">
        <v>35</v>
      </c>
      <c r="K174" s="63" t="s">
        <v>38</v>
      </c>
      <c r="L174" s="63" t="s">
        <v>36</v>
      </c>
      <c r="M174" s="63">
        <v>21</v>
      </c>
      <c r="N174" s="63">
        <v>0</v>
      </c>
      <c r="O174" s="63">
        <v>6</v>
      </c>
      <c r="P174" s="63">
        <v>4</v>
      </c>
      <c r="Q174" s="63">
        <v>0</v>
      </c>
      <c r="R174" s="63"/>
      <c r="S174" s="63"/>
      <c r="T174" s="63"/>
      <c r="U174" s="63"/>
      <c r="V174" s="63" t="s">
        <v>33</v>
      </c>
      <c r="W174" s="63">
        <v>11</v>
      </c>
      <c r="X174" s="63">
        <v>4</v>
      </c>
    </row>
    <row r="175" spans="1:28" ht="16.5" thickBot="1" x14ac:dyDescent="0.3">
      <c r="A175" s="64" t="s">
        <v>554</v>
      </c>
      <c r="B175" s="63">
        <v>22</v>
      </c>
      <c r="C175" s="63" t="s">
        <v>60</v>
      </c>
      <c r="D175" s="63" t="s">
        <v>40</v>
      </c>
      <c r="E175" s="63" t="s">
        <v>62</v>
      </c>
      <c r="F175" s="63" t="s">
        <v>30</v>
      </c>
      <c r="G175" s="63" t="s">
        <v>33</v>
      </c>
      <c r="H175" s="63" t="s">
        <v>45</v>
      </c>
      <c r="I175" s="63" t="s">
        <v>73</v>
      </c>
      <c r="J175" s="63" t="s">
        <v>72</v>
      </c>
      <c r="K175" s="63" t="s">
        <v>33</v>
      </c>
      <c r="L175" s="63" t="s">
        <v>48</v>
      </c>
      <c r="M175" s="63">
        <v>22</v>
      </c>
      <c r="N175" s="63">
        <v>4</v>
      </c>
      <c r="O175" s="63">
        <v>4</v>
      </c>
      <c r="P175" s="63">
        <v>2</v>
      </c>
      <c r="Q175" s="63">
        <v>0</v>
      </c>
      <c r="R175" s="63">
        <v>3</v>
      </c>
      <c r="S175" s="63"/>
      <c r="T175" s="63"/>
      <c r="U175" s="63"/>
      <c r="V175" s="63" t="s">
        <v>36</v>
      </c>
      <c r="W175" s="63">
        <v>28</v>
      </c>
      <c r="X175" s="63">
        <v>26</v>
      </c>
    </row>
    <row r="176" spans="1:28" ht="16.5" thickBot="1" x14ac:dyDescent="0.3">
      <c r="A176" s="64" t="s">
        <v>555</v>
      </c>
      <c r="B176" s="63">
        <v>23</v>
      </c>
      <c r="C176" s="63" t="s">
        <v>46</v>
      </c>
      <c r="D176" s="63" t="s">
        <v>63</v>
      </c>
      <c r="E176" s="63" t="s">
        <v>59</v>
      </c>
      <c r="F176" s="63" t="s">
        <v>46</v>
      </c>
      <c r="G176" s="63" t="s">
        <v>62</v>
      </c>
      <c r="H176" s="63" t="s">
        <v>59</v>
      </c>
      <c r="I176" s="63" t="s">
        <v>39</v>
      </c>
      <c r="J176" s="63" t="s">
        <v>32</v>
      </c>
      <c r="K176" s="63" t="s">
        <v>48</v>
      </c>
      <c r="L176" s="63" t="s">
        <v>48</v>
      </c>
      <c r="M176" s="63">
        <v>23</v>
      </c>
      <c r="N176" s="63">
        <v>0</v>
      </c>
      <c r="O176" s="63">
        <v>2</v>
      </c>
      <c r="P176" s="63">
        <v>4</v>
      </c>
      <c r="Q176" s="63">
        <v>4</v>
      </c>
      <c r="R176" s="63"/>
      <c r="S176" s="63"/>
      <c r="T176" s="63">
        <v>3</v>
      </c>
      <c r="U176" s="63"/>
      <c r="V176" s="63" t="s">
        <v>62</v>
      </c>
      <c r="W176" s="63">
        <v>3</v>
      </c>
      <c r="X176" s="63">
        <v>13</v>
      </c>
    </row>
    <row r="177" spans="1:24" ht="16.5" thickBot="1" x14ac:dyDescent="0.3">
      <c r="A177" s="64" t="s">
        <v>556</v>
      </c>
      <c r="B177" s="63">
        <v>24</v>
      </c>
      <c r="C177" s="63" t="s">
        <v>49</v>
      </c>
      <c r="D177" s="63" t="s">
        <v>32</v>
      </c>
      <c r="E177" s="63" t="s">
        <v>62</v>
      </c>
      <c r="F177" s="63" t="s">
        <v>49</v>
      </c>
      <c r="G177" s="63" t="s">
        <v>48</v>
      </c>
      <c r="H177" s="63" t="s">
        <v>36</v>
      </c>
      <c r="I177" s="63" t="s">
        <v>31</v>
      </c>
      <c r="J177" s="63" t="s">
        <v>36</v>
      </c>
      <c r="K177" s="63" t="s">
        <v>39</v>
      </c>
      <c r="L177" s="63" t="s">
        <v>33</v>
      </c>
      <c r="M177" s="63">
        <v>24</v>
      </c>
      <c r="N177" s="63">
        <v>1</v>
      </c>
      <c r="O177" s="63">
        <v>7</v>
      </c>
      <c r="P177" s="63">
        <v>2</v>
      </c>
      <c r="Q177" s="63">
        <v>0</v>
      </c>
      <c r="R177" s="63">
        <v>1</v>
      </c>
      <c r="S177" s="63"/>
      <c r="T177" s="63"/>
      <c r="U177" s="63"/>
      <c r="V177" s="63" t="s">
        <v>60</v>
      </c>
      <c r="W177" s="63">
        <v>21</v>
      </c>
      <c r="X177" s="63">
        <v>11</v>
      </c>
    </row>
    <row r="178" spans="1:24" ht="16.5" thickBot="1" x14ac:dyDescent="0.3">
      <c r="A178" s="64" t="s">
        <v>557</v>
      </c>
      <c r="B178" s="63">
        <v>25</v>
      </c>
      <c r="C178" s="63" t="s">
        <v>39</v>
      </c>
      <c r="D178" s="63" t="s">
        <v>30</v>
      </c>
      <c r="E178" s="63" t="s">
        <v>62</v>
      </c>
      <c r="F178" s="63" t="s">
        <v>35</v>
      </c>
      <c r="G178" s="63" t="s">
        <v>62</v>
      </c>
      <c r="H178" s="63" t="s">
        <v>61</v>
      </c>
      <c r="I178" s="63" t="s">
        <v>69</v>
      </c>
      <c r="J178" s="63" t="s">
        <v>31</v>
      </c>
      <c r="K178" s="63" t="s">
        <v>61</v>
      </c>
      <c r="L178" s="63" t="s">
        <v>39</v>
      </c>
      <c r="M178" s="63">
        <v>25</v>
      </c>
      <c r="N178" s="63">
        <v>3</v>
      </c>
      <c r="O178" s="63">
        <v>5</v>
      </c>
      <c r="P178" s="63">
        <v>2</v>
      </c>
      <c r="Q178" s="63">
        <v>0</v>
      </c>
      <c r="R178" s="63">
        <v>2</v>
      </c>
      <c r="S178" s="63"/>
      <c r="T178" s="63"/>
      <c r="U178" s="63"/>
      <c r="V178" s="63" t="s">
        <v>61</v>
      </c>
      <c r="W178" s="63">
        <v>25</v>
      </c>
      <c r="X178" s="63">
        <v>9</v>
      </c>
    </row>
    <row r="179" spans="1:24" ht="16.5" thickBot="1" x14ac:dyDescent="0.3">
      <c r="A179" s="64" t="s">
        <v>558</v>
      </c>
      <c r="B179" s="63">
        <v>26</v>
      </c>
      <c r="C179" s="63" t="s">
        <v>36</v>
      </c>
      <c r="D179" s="63" t="s">
        <v>45</v>
      </c>
      <c r="E179" s="63" t="s">
        <v>74</v>
      </c>
      <c r="F179" s="63" t="s">
        <v>30</v>
      </c>
      <c r="G179" s="63" t="s">
        <v>62</v>
      </c>
      <c r="H179" s="63" t="s">
        <v>31</v>
      </c>
      <c r="I179" s="63" t="s">
        <v>40</v>
      </c>
      <c r="J179" s="63" t="s">
        <v>74</v>
      </c>
      <c r="K179" s="63" t="s">
        <v>35</v>
      </c>
      <c r="L179" s="63" t="s">
        <v>36</v>
      </c>
      <c r="M179" s="63">
        <v>26</v>
      </c>
      <c r="N179" s="63">
        <v>5</v>
      </c>
      <c r="O179" s="63">
        <v>4</v>
      </c>
      <c r="P179" s="63">
        <v>1</v>
      </c>
      <c r="Q179" s="63">
        <v>0</v>
      </c>
      <c r="R179" s="63">
        <v>11</v>
      </c>
      <c r="S179" s="63"/>
      <c r="T179" s="63">
        <v>2</v>
      </c>
      <c r="U179" s="63"/>
      <c r="V179" s="63" t="s">
        <v>34</v>
      </c>
      <c r="W179" s="63">
        <v>34</v>
      </c>
      <c r="X179" s="63">
        <v>1</v>
      </c>
    </row>
    <row r="180" spans="1:24" ht="16.5" thickBot="1" x14ac:dyDescent="0.3">
      <c r="A180" s="64" t="s">
        <v>328</v>
      </c>
      <c r="B180" s="63">
        <v>27</v>
      </c>
      <c r="C180" s="63" t="s">
        <v>49</v>
      </c>
      <c r="D180" s="63" t="s">
        <v>69</v>
      </c>
      <c r="E180" s="63" t="s">
        <v>60</v>
      </c>
      <c r="F180" s="63" t="s">
        <v>61</v>
      </c>
      <c r="G180" s="63" t="s">
        <v>60</v>
      </c>
      <c r="H180" s="63" t="s">
        <v>40</v>
      </c>
      <c r="I180" s="63" t="s">
        <v>74</v>
      </c>
      <c r="J180" s="63" t="s">
        <v>69</v>
      </c>
      <c r="K180" s="63" t="s">
        <v>28</v>
      </c>
      <c r="L180" s="63" t="s">
        <v>33</v>
      </c>
      <c r="M180" s="63">
        <v>27</v>
      </c>
      <c r="N180" s="63">
        <v>5</v>
      </c>
      <c r="O180" s="63">
        <v>5</v>
      </c>
      <c r="P180" s="63">
        <v>0</v>
      </c>
      <c r="Q180" s="63">
        <v>0</v>
      </c>
      <c r="R180" s="63">
        <v>5</v>
      </c>
      <c r="S180" s="63"/>
      <c r="T180" s="63">
        <v>8</v>
      </c>
      <c r="U180" s="63"/>
      <c r="V180" s="63" t="s">
        <v>34</v>
      </c>
      <c r="W180" s="63">
        <v>33</v>
      </c>
      <c r="X180" s="63">
        <v>27</v>
      </c>
    </row>
    <row r="181" spans="1:24" ht="16.5" thickBot="1" x14ac:dyDescent="0.3">
      <c r="A181" s="64" t="s">
        <v>559</v>
      </c>
      <c r="B181" s="63">
        <v>28</v>
      </c>
      <c r="C181" s="63" t="s">
        <v>32</v>
      </c>
      <c r="D181" s="63" t="s">
        <v>36</v>
      </c>
      <c r="E181" s="63" t="s">
        <v>59</v>
      </c>
      <c r="F181" s="63" t="s">
        <v>38</v>
      </c>
      <c r="G181" s="63" t="s">
        <v>33</v>
      </c>
      <c r="H181" s="63" t="s">
        <v>45</v>
      </c>
      <c r="I181" s="63" t="s">
        <v>45</v>
      </c>
      <c r="J181" s="63" t="s">
        <v>30</v>
      </c>
      <c r="K181" s="63" t="s">
        <v>40</v>
      </c>
      <c r="L181" s="63" t="s">
        <v>39</v>
      </c>
      <c r="M181" s="63">
        <v>28</v>
      </c>
      <c r="N181" s="63">
        <v>2</v>
      </c>
      <c r="O181" s="63">
        <v>7</v>
      </c>
      <c r="P181" s="63">
        <v>0</v>
      </c>
      <c r="Q181" s="63">
        <v>1</v>
      </c>
      <c r="R181" s="63">
        <v>1</v>
      </c>
      <c r="S181" s="63"/>
      <c r="T181" s="63"/>
      <c r="U181" s="63"/>
      <c r="V181" s="63" t="s">
        <v>61</v>
      </c>
      <c r="W181" s="63">
        <v>24</v>
      </c>
      <c r="X181" s="63">
        <v>17</v>
      </c>
    </row>
    <row r="182" spans="1:24" ht="16.5" thickBot="1" x14ac:dyDescent="0.3">
      <c r="A182" s="64" t="s">
        <v>560</v>
      </c>
      <c r="B182" s="63">
        <v>29</v>
      </c>
      <c r="C182" s="63" t="s">
        <v>45</v>
      </c>
      <c r="D182" s="63" t="s">
        <v>40</v>
      </c>
      <c r="E182" s="63" t="s">
        <v>61</v>
      </c>
      <c r="F182" s="63" t="s">
        <v>61</v>
      </c>
      <c r="G182" s="63" t="s">
        <v>32</v>
      </c>
      <c r="H182" s="63" t="s">
        <v>45</v>
      </c>
      <c r="I182" s="63" t="s">
        <v>40</v>
      </c>
      <c r="J182" s="63" t="s">
        <v>28</v>
      </c>
      <c r="K182" s="63" t="s">
        <v>33</v>
      </c>
      <c r="L182" s="63" t="s">
        <v>33</v>
      </c>
      <c r="M182" s="63">
        <v>29</v>
      </c>
      <c r="N182" s="63">
        <v>3</v>
      </c>
      <c r="O182" s="63">
        <v>7</v>
      </c>
      <c r="P182" s="63">
        <v>0</v>
      </c>
      <c r="Q182" s="63">
        <v>0</v>
      </c>
      <c r="R182" s="63">
        <v>4</v>
      </c>
      <c r="S182" s="63"/>
      <c r="T182" s="63">
        <v>1</v>
      </c>
      <c r="U182" s="63"/>
      <c r="V182" s="63" t="s">
        <v>35</v>
      </c>
      <c r="W182" s="63">
        <v>27</v>
      </c>
      <c r="X182" s="63">
        <v>17</v>
      </c>
    </row>
    <row r="183" spans="1:24" ht="16.5" thickBot="1" x14ac:dyDescent="0.3">
      <c r="A183" s="64" t="s">
        <v>561</v>
      </c>
      <c r="B183" s="63">
        <v>30</v>
      </c>
      <c r="C183" s="63" t="s">
        <v>47</v>
      </c>
      <c r="D183" s="63" t="s">
        <v>38</v>
      </c>
      <c r="E183" s="63" t="s">
        <v>38</v>
      </c>
      <c r="F183" s="63" t="s">
        <v>58</v>
      </c>
      <c r="G183" s="63" t="s">
        <v>63</v>
      </c>
      <c r="H183" s="63" t="s">
        <v>63</v>
      </c>
      <c r="I183" s="63" t="s">
        <v>33</v>
      </c>
      <c r="J183" s="63" t="s">
        <v>48</v>
      </c>
      <c r="K183" s="63" t="s">
        <v>32</v>
      </c>
      <c r="L183" s="63" t="s">
        <v>62</v>
      </c>
      <c r="M183" s="63">
        <v>30</v>
      </c>
      <c r="N183" s="63">
        <v>0</v>
      </c>
      <c r="O183" s="63">
        <v>4</v>
      </c>
      <c r="P183" s="63">
        <v>5</v>
      </c>
      <c r="Q183" s="63">
        <v>1</v>
      </c>
      <c r="R183" s="63">
        <v>11</v>
      </c>
      <c r="S183" s="63"/>
      <c r="T183" s="63">
        <v>1</v>
      </c>
      <c r="U183" s="63"/>
      <c r="V183" s="63" t="s">
        <v>63</v>
      </c>
      <c r="W183" s="63">
        <v>5</v>
      </c>
      <c r="X183" s="63">
        <v>31</v>
      </c>
    </row>
    <row r="184" spans="1:24" ht="16.5" thickBot="1" x14ac:dyDescent="0.3">
      <c r="A184" s="64" t="s">
        <v>320</v>
      </c>
      <c r="B184" s="63">
        <v>31</v>
      </c>
      <c r="C184" s="63" t="s">
        <v>48</v>
      </c>
      <c r="D184" s="63" t="s">
        <v>33</v>
      </c>
      <c r="E184" s="63" t="s">
        <v>59</v>
      </c>
      <c r="F184" s="63" t="s">
        <v>63</v>
      </c>
      <c r="G184" s="63" t="s">
        <v>39</v>
      </c>
      <c r="H184" s="63" t="s">
        <v>32</v>
      </c>
      <c r="I184" s="63" t="s">
        <v>61</v>
      </c>
      <c r="J184" s="63" t="s">
        <v>36</v>
      </c>
      <c r="K184" s="63" t="s">
        <v>35</v>
      </c>
      <c r="L184" s="63" t="s">
        <v>48</v>
      </c>
      <c r="M184" s="63">
        <v>31</v>
      </c>
      <c r="N184" s="63">
        <v>0</v>
      </c>
      <c r="O184" s="63">
        <v>6</v>
      </c>
      <c r="P184" s="63">
        <v>3</v>
      </c>
      <c r="Q184" s="63">
        <v>1</v>
      </c>
      <c r="R184" s="63">
        <v>11</v>
      </c>
      <c r="S184" s="63"/>
      <c r="T184" s="63">
        <v>1</v>
      </c>
      <c r="U184" s="63"/>
      <c r="V184" s="63" t="s">
        <v>38</v>
      </c>
      <c r="W184" s="63">
        <v>10</v>
      </c>
      <c r="X184" s="63">
        <v>32</v>
      </c>
    </row>
    <row r="185" spans="1:24" ht="16.5" thickBot="1" x14ac:dyDescent="0.3">
      <c r="A185" s="64" t="s">
        <v>562</v>
      </c>
      <c r="B185" s="63">
        <v>32</v>
      </c>
      <c r="C185" s="63" t="s">
        <v>62</v>
      </c>
      <c r="D185" s="63" t="s">
        <v>62</v>
      </c>
      <c r="E185" s="63" t="s">
        <v>66</v>
      </c>
      <c r="F185" s="63" t="s">
        <v>66</v>
      </c>
      <c r="G185" s="63" t="s">
        <v>66</v>
      </c>
      <c r="H185" s="63" t="s">
        <v>58</v>
      </c>
      <c r="I185" s="63" t="s">
        <v>62</v>
      </c>
      <c r="J185" s="63" t="s">
        <v>58</v>
      </c>
      <c r="K185" s="63" t="s">
        <v>66</v>
      </c>
      <c r="L185" s="63" t="s">
        <v>61</v>
      </c>
      <c r="M185" s="63">
        <v>32</v>
      </c>
      <c r="N185" s="63">
        <v>0</v>
      </c>
      <c r="O185" s="63">
        <v>1</v>
      </c>
      <c r="P185" s="63">
        <v>5</v>
      </c>
      <c r="Q185" s="63">
        <v>4</v>
      </c>
      <c r="R185" s="63"/>
      <c r="S185" s="63"/>
      <c r="T185" s="63"/>
      <c r="U185" s="63"/>
      <c r="V185" s="63" t="s">
        <v>59</v>
      </c>
      <c r="W185" s="63">
        <v>1</v>
      </c>
      <c r="X185" s="63">
        <v>20</v>
      </c>
    </row>
    <row r="186" spans="1:24" ht="16.5" thickBot="1" x14ac:dyDescent="0.3">
      <c r="A186" s="64" t="s">
        <v>563</v>
      </c>
      <c r="B186" s="63">
        <v>33</v>
      </c>
      <c r="C186" s="63" t="s">
        <v>63</v>
      </c>
      <c r="D186" s="63" t="s">
        <v>61</v>
      </c>
      <c r="E186" s="63" t="s">
        <v>38</v>
      </c>
      <c r="F186" s="63" t="s">
        <v>45</v>
      </c>
      <c r="G186" s="63" t="s">
        <v>39</v>
      </c>
      <c r="H186" s="63" t="s">
        <v>38</v>
      </c>
      <c r="I186" s="63" t="s">
        <v>36</v>
      </c>
      <c r="J186" s="63" t="s">
        <v>36</v>
      </c>
      <c r="K186" s="63" t="s">
        <v>35</v>
      </c>
      <c r="L186" s="63" t="s">
        <v>61</v>
      </c>
      <c r="M186" s="63">
        <v>33</v>
      </c>
      <c r="N186" s="63">
        <v>0</v>
      </c>
      <c r="O186" s="63">
        <v>9</v>
      </c>
      <c r="P186" s="63">
        <v>1</v>
      </c>
      <c r="Q186" s="63">
        <v>0</v>
      </c>
      <c r="R186" s="63">
        <v>4</v>
      </c>
      <c r="S186" s="63"/>
      <c r="T186" s="63"/>
      <c r="U186" s="63"/>
      <c r="V186" s="63" t="s">
        <v>60</v>
      </c>
      <c r="W186" s="63">
        <v>22</v>
      </c>
      <c r="X186" s="63">
        <v>24</v>
      </c>
    </row>
    <row r="187" spans="1:24" ht="16.5" thickBot="1" x14ac:dyDescent="0.3">
      <c r="A187" s="64" t="s">
        <v>564</v>
      </c>
      <c r="B187" s="63">
        <v>34</v>
      </c>
      <c r="C187" s="63" t="s">
        <v>65</v>
      </c>
      <c r="D187" s="63" t="s">
        <v>35</v>
      </c>
      <c r="E187" s="63" t="s">
        <v>38</v>
      </c>
      <c r="F187" s="63" t="s">
        <v>48</v>
      </c>
      <c r="G187" s="63" t="s">
        <v>62</v>
      </c>
      <c r="H187" s="63" t="s">
        <v>33</v>
      </c>
      <c r="I187" s="63" t="s">
        <v>45</v>
      </c>
      <c r="J187" s="63" t="s">
        <v>49</v>
      </c>
      <c r="K187" s="63" t="s">
        <v>39</v>
      </c>
      <c r="L187" s="63" t="s">
        <v>49</v>
      </c>
      <c r="M187" s="63">
        <v>34</v>
      </c>
      <c r="N187" s="63">
        <v>0</v>
      </c>
      <c r="O187" s="63">
        <v>7</v>
      </c>
      <c r="P187" s="63">
        <v>3</v>
      </c>
      <c r="Q187" s="63">
        <v>0</v>
      </c>
      <c r="R187" s="63">
        <v>1</v>
      </c>
      <c r="S187" s="63"/>
      <c r="T187" s="63"/>
      <c r="U187" s="63"/>
      <c r="V187" s="63" t="s">
        <v>33</v>
      </c>
      <c r="W187" s="63">
        <v>14</v>
      </c>
      <c r="X187" s="63">
        <v>30</v>
      </c>
    </row>
    <row r="188" spans="1:24" ht="16.5" thickBot="1" x14ac:dyDescent="0.3">
      <c r="A188" s="64" t="s">
        <v>565</v>
      </c>
      <c r="B188" s="63">
        <v>35</v>
      </c>
      <c r="C188" s="63" t="s">
        <v>36</v>
      </c>
      <c r="D188" s="63" t="s">
        <v>36</v>
      </c>
      <c r="E188" s="63" t="s">
        <v>67</v>
      </c>
      <c r="F188" s="63" t="s">
        <v>48</v>
      </c>
      <c r="G188" s="63" t="s">
        <v>65</v>
      </c>
      <c r="H188" s="63" t="s">
        <v>49</v>
      </c>
      <c r="I188" s="63" t="s">
        <v>69</v>
      </c>
      <c r="J188" s="63" t="s">
        <v>40</v>
      </c>
      <c r="K188" s="63" t="s">
        <v>65</v>
      </c>
      <c r="L188" s="63" t="s">
        <v>61</v>
      </c>
      <c r="M188" s="63">
        <v>35</v>
      </c>
      <c r="N188" s="63">
        <v>2</v>
      </c>
      <c r="O188" s="63">
        <v>4</v>
      </c>
      <c r="P188" s="63">
        <v>3</v>
      </c>
      <c r="Q188" s="63">
        <v>1</v>
      </c>
      <c r="R188" s="63">
        <v>8</v>
      </c>
      <c r="S188" s="63"/>
      <c r="T188" s="63">
        <v>2</v>
      </c>
      <c r="U188" s="63"/>
      <c r="V188" s="63" t="s">
        <v>60</v>
      </c>
      <c r="W188" s="63">
        <v>20</v>
      </c>
      <c r="X188" s="63">
        <v>7</v>
      </c>
    </row>
    <row r="189" spans="1:24" ht="16.5" thickBot="1" x14ac:dyDescent="0.3">
      <c r="A189" s="64" t="s">
        <v>566</v>
      </c>
      <c r="B189" s="63">
        <v>36</v>
      </c>
      <c r="C189" s="63" t="s">
        <v>61</v>
      </c>
      <c r="D189" s="63" t="s">
        <v>45</v>
      </c>
      <c r="E189" s="63" t="s">
        <v>46</v>
      </c>
      <c r="F189" s="63" t="s">
        <v>58</v>
      </c>
      <c r="G189" s="63" t="s">
        <v>39</v>
      </c>
      <c r="H189" s="63" t="s">
        <v>35</v>
      </c>
      <c r="I189" s="63" t="s">
        <v>29</v>
      </c>
      <c r="J189" s="63" t="s">
        <v>68</v>
      </c>
      <c r="K189" s="63" t="s">
        <v>35</v>
      </c>
      <c r="L189" s="63" t="s">
        <v>38</v>
      </c>
      <c r="M189" s="63">
        <v>36</v>
      </c>
      <c r="N189" s="63">
        <v>2</v>
      </c>
      <c r="O189" s="63">
        <v>6</v>
      </c>
      <c r="P189" s="63">
        <v>1</v>
      </c>
      <c r="Q189" s="63">
        <v>1</v>
      </c>
      <c r="R189" s="63">
        <v>4</v>
      </c>
      <c r="S189" s="63"/>
      <c r="T189" s="63">
        <v>2</v>
      </c>
      <c r="U189" s="63"/>
      <c r="V189" s="63" t="s">
        <v>61</v>
      </c>
      <c r="W189" s="63">
        <v>23</v>
      </c>
      <c r="X189" s="63">
        <v>23</v>
      </c>
    </row>
    <row r="190" spans="1:24" ht="16.5" thickBot="1" x14ac:dyDescent="0.3">
      <c r="A190" s="64" t="s">
        <v>567</v>
      </c>
      <c r="B190" s="63">
        <v>37</v>
      </c>
      <c r="C190" s="63" t="s">
        <v>60</v>
      </c>
      <c r="D190" s="63" t="s">
        <v>72</v>
      </c>
      <c r="E190" s="63" t="s">
        <v>62</v>
      </c>
      <c r="F190" s="63" t="s">
        <v>77</v>
      </c>
      <c r="G190" s="63" t="s">
        <v>63</v>
      </c>
      <c r="H190" s="63" t="s">
        <v>31</v>
      </c>
      <c r="I190" s="63" t="s">
        <v>68</v>
      </c>
      <c r="J190" s="63" t="s">
        <v>31</v>
      </c>
      <c r="K190" s="63" t="s">
        <v>29</v>
      </c>
      <c r="L190" s="63" t="s">
        <v>61</v>
      </c>
      <c r="M190" s="63">
        <v>37</v>
      </c>
      <c r="N190" s="63">
        <v>6</v>
      </c>
      <c r="O190" s="63">
        <v>2</v>
      </c>
      <c r="P190" s="63">
        <v>2</v>
      </c>
      <c r="Q190" s="63">
        <v>0</v>
      </c>
      <c r="R190" s="63">
        <v>4</v>
      </c>
      <c r="S190" s="63"/>
      <c r="T190" s="63"/>
      <c r="U190" s="63"/>
      <c r="V190" s="63" t="s">
        <v>34</v>
      </c>
      <c r="W190" s="63">
        <v>32</v>
      </c>
      <c r="X190" s="63">
        <v>5</v>
      </c>
    </row>
    <row r="191" spans="1:24" ht="16.5" thickBot="1" x14ac:dyDescent="0.3">
      <c r="A191" s="67" t="s">
        <v>70</v>
      </c>
      <c r="B191" s="63"/>
      <c r="C191" s="67">
        <v>1</v>
      </c>
      <c r="D191" s="67">
        <v>9</v>
      </c>
      <c r="E191" s="67">
        <v>4</v>
      </c>
      <c r="F191" s="67">
        <v>7</v>
      </c>
      <c r="G191" s="67"/>
      <c r="H191" s="67">
        <v>4</v>
      </c>
      <c r="I191" s="67">
        <v>15</v>
      </c>
      <c r="J191" s="67">
        <v>15</v>
      </c>
      <c r="K191" s="67">
        <v>4</v>
      </c>
      <c r="L191" s="67">
        <v>2</v>
      </c>
      <c r="M191" s="63"/>
      <c r="N191" s="63">
        <v>61</v>
      </c>
      <c r="O191" s="63">
        <v>198</v>
      </c>
      <c r="P191" s="63">
        <v>84</v>
      </c>
      <c r="Q191" s="63">
        <v>25</v>
      </c>
      <c r="R191" s="268"/>
      <c r="S191" s="269"/>
      <c r="T191" s="269"/>
      <c r="U191" s="269"/>
      <c r="V191" s="269"/>
      <c r="W191" s="270"/>
      <c r="X191" s="63">
        <v>10</v>
      </c>
    </row>
    <row r="192" spans="1:24" ht="16.5" thickBot="1" x14ac:dyDescent="0.3">
      <c r="A192" s="120" t="s">
        <v>425</v>
      </c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 s="63">
        <v>25</v>
      </c>
    </row>
    <row r="193" spans="1:28" ht="16.5" thickBot="1" x14ac:dyDescent="0.3">
      <c r="A193" s="273" t="e" vm="2">
        <v>#VALUE!</v>
      </c>
      <c r="B193" s="153" t="s">
        <v>79</v>
      </c>
      <c r="C193" s="273" t="e" vm="1">
        <v>#VALUE!</v>
      </c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 s="63">
        <v>21</v>
      </c>
    </row>
    <row r="194" spans="1:28" x14ac:dyDescent="0.25">
      <c r="A194" s="273"/>
      <c r="B194" s="59"/>
      <c r="C194" s="273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</row>
    <row r="195" spans="1:28" x14ac:dyDescent="0.25">
      <c r="A195" s="273"/>
      <c r="B195" s="153" t="s">
        <v>80</v>
      </c>
      <c r="C195" s="273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</row>
    <row r="196" spans="1:28" x14ac:dyDescent="0.25">
      <c r="A196" s="273"/>
      <c r="B196" s="153" t="s">
        <v>81</v>
      </c>
      <c r="C196" s="273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</row>
    <row r="197" spans="1:28" x14ac:dyDescent="0.25">
      <c r="A197" s="273"/>
      <c r="B197" s="153" t="s">
        <v>82</v>
      </c>
      <c r="C197" s="273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</row>
    <row r="198" spans="1:28" ht="16.5" thickBot="1" x14ac:dyDescent="0.3">
      <c r="A198" s="273"/>
      <c r="B198" s="153" t="s">
        <v>427</v>
      </c>
      <c r="C198" s="273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</row>
    <row r="199" spans="1:28" ht="16.5" thickBot="1" x14ac:dyDescent="0.3">
      <c r="A199" s="154" t="s">
        <v>84</v>
      </c>
      <c r="B199" s="63" t="s">
        <v>85</v>
      </c>
      <c r="C199" s="154" t="s">
        <v>86</v>
      </c>
      <c r="D199" s="63" t="s">
        <v>87</v>
      </c>
      <c r="E199" s="154" t="s">
        <v>88</v>
      </c>
      <c r="F199" s="63" t="s">
        <v>140</v>
      </c>
      <c r="G199" s="154" t="s">
        <v>89</v>
      </c>
      <c r="H199" s="63" t="s">
        <v>135</v>
      </c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</row>
    <row r="200" spans="1:28" ht="16.5" thickBot="1" x14ac:dyDescent="0.3">
      <c r="A200" s="264" t="s">
        <v>41</v>
      </c>
      <c r="B200" s="264" t="s">
        <v>37</v>
      </c>
      <c r="C200" s="271" t="s">
        <v>50</v>
      </c>
      <c r="D200" s="271" t="s">
        <v>51</v>
      </c>
      <c r="E200" s="271" t="s">
        <v>52</v>
      </c>
      <c r="F200" s="271" t="s">
        <v>53</v>
      </c>
      <c r="G200" s="271" t="s">
        <v>313</v>
      </c>
      <c r="H200" s="271" t="s">
        <v>54</v>
      </c>
      <c r="I200" s="271" t="s">
        <v>55</v>
      </c>
      <c r="J200" s="271" t="s">
        <v>56</v>
      </c>
      <c r="K200" s="271" t="s">
        <v>57</v>
      </c>
      <c r="L200" s="271" t="s">
        <v>153</v>
      </c>
      <c r="M200" s="264" t="s">
        <v>37</v>
      </c>
      <c r="N200" s="264" t="s">
        <v>154</v>
      </c>
      <c r="O200" s="264" t="s">
        <v>155</v>
      </c>
      <c r="P200" s="264" t="s">
        <v>156</v>
      </c>
      <c r="Q200" s="264" t="s">
        <v>157</v>
      </c>
      <c r="R200" s="266" t="s">
        <v>158</v>
      </c>
      <c r="S200" s="267"/>
      <c r="T200" s="266" t="s">
        <v>159</v>
      </c>
      <c r="U200" s="267"/>
      <c r="V200" s="264" t="s">
        <v>107</v>
      </c>
      <c r="W200" s="264" t="s">
        <v>160</v>
      </c>
      <c r="X200"/>
    </row>
    <row r="201" spans="1:28" ht="16.5" thickBot="1" x14ac:dyDescent="0.3">
      <c r="A201" s="265"/>
      <c r="B201" s="265"/>
      <c r="C201" s="272"/>
      <c r="D201" s="272"/>
      <c r="E201" s="272"/>
      <c r="F201" s="272"/>
      <c r="G201" s="272"/>
      <c r="H201" s="272"/>
      <c r="I201" s="272"/>
      <c r="J201" s="272"/>
      <c r="K201" s="272"/>
      <c r="L201" s="272"/>
      <c r="M201" s="265"/>
      <c r="N201" s="265"/>
      <c r="O201" s="265"/>
      <c r="P201" s="265"/>
      <c r="Q201" s="265"/>
      <c r="R201" s="155" t="s">
        <v>161</v>
      </c>
      <c r="S201" s="155" t="s">
        <v>162</v>
      </c>
      <c r="T201" s="155" t="s">
        <v>161</v>
      </c>
      <c r="U201" s="155" t="s">
        <v>162</v>
      </c>
      <c r="V201" s="265"/>
      <c r="W201" s="265"/>
      <c r="X201"/>
    </row>
    <row r="202" spans="1:28" ht="16.5" thickBot="1" x14ac:dyDescent="0.3">
      <c r="A202" s="64" t="s">
        <v>568</v>
      </c>
      <c r="B202" s="63">
        <v>1</v>
      </c>
      <c r="C202" s="63" t="s">
        <v>61</v>
      </c>
      <c r="D202" s="63" t="s">
        <v>48</v>
      </c>
      <c r="E202" s="63" t="s">
        <v>58</v>
      </c>
      <c r="F202" s="63" t="s">
        <v>65</v>
      </c>
      <c r="G202" s="63" t="s">
        <v>65</v>
      </c>
      <c r="H202" s="63" t="s">
        <v>65</v>
      </c>
      <c r="I202" s="63" t="s">
        <v>58</v>
      </c>
      <c r="J202" s="63" t="s">
        <v>62</v>
      </c>
      <c r="K202" s="63" t="s">
        <v>48</v>
      </c>
      <c r="L202" s="63" t="s">
        <v>38</v>
      </c>
      <c r="M202" s="63">
        <v>1</v>
      </c>
      <c r="N202" s="63">
        <v>0</v>
      </c>
      <c r="O202" s="63">
        <v>2</v>
      </c>
      <c r="P202" s="63">
        <v>8</v>
      </c>
      <c r="Q202" s="63">
        <v>0</v>
      </c>
      <c r="R202" s="63"/>
      <c r="S202" s="63"/>
      <c r="T202" s="63">
        <v>2</v>
      </c>
      <c r="U202" s="63"/>
      <c r="V202" s="63" t="s">
        <v>63</v>
      </c>
      <c r="W202" s="63">
        <v>2</v>
      </c>
      <c r="X202"/>
    </row>
    <row r="203" spans="1:28" ht="16.5" thickBot="1" x14ac:dyDescent="0.3">
      <c r="A203" s="64" t="s">
        <v>569</v>
      </c>
      <c r="B203" s="63">
        <v>2</v>
      </c>
      <c r="C203" s="63" t="s">
        <v>45</v>
      </c>
      <c r="D203" s="63" t="s">
        <v>39</v>
      </c>
      <c r="E203" s="63" t="s">
        <v>105</v>
      </c>
      <c r="F203" s="63" t="s">
        <v>32</v>
      </c>
      <c r="G203" s="63" t="s">
        <v>62</v>
      </c>
      <c r="H203" s="63" t="s">
        <v>36</v>
      </c>
      <c r="I203" s="63" t="s">
        <v>28</v>
      </c>
      <c r="J203" s="63" t="s">
        <v>49</v>
      </c>
      <c r="K203" s="63" t="s">
        <v>60</v>
      </c>
      <c r="L203" s="63" t="s">
        <v>28</v>
      </c>
      <c r="M203" s="63">
        <v>2</v>
      </c>
      <c r="N203" s="63">
        <v>3</v>
      </c>
      <c r="O203" s="63">
        <v>6</v>
      </c>
      <c r="P203" s="63">
        <v>1</v>
      </c>
      <c r="Q203" s="63">
        <v>0</v>
      </c>
      <c r="R203" s="63">
        <v>4</v>
      </c>
      <c r="S203" s="63"/>
      <c r="T203" s="63">
        <v>1</v>
      </c>
      <c r="U203" s="63"/>
      <c r="V203" s="63" t="s">
        <v>36</v>
      </c>
      <c r="W203" s="63">
        <v>30</v>
      </c>
      <c r="X203" s="274" t="s">
        <v>160</v>
      </c>
      <c r="AA203" s="14">
        <v>0</v>
      </c>
      <c r="AB203" s="14">
        <f>COUNTIF($N$202:$N$237,"=0")</f>
        <v>22</v>
      </c>
    </row>
    <row r="204" spans="1:28" ht="16.5" thickBot="1" x14ac:dyDescent="0.3">
      <c r="A204" s="64" t="s">
        <v>570</v>
      </c>
      <c r="B204" s="63">
        <v>3</v>
      </c>
      <c r="C204" s="63" t="s">
        <v>32</v>
      </c>
      <c r="D204" s="63" t="s">
        <v>34</v>
      </c>
      <c r="E204" s="63" t="s">
        <v>38</v>
      </c>
      <c r="F204" s="63" t="s">
        <v>32</v>
      </c>
      <c r="G204" s="63" t="s">
        <v>39</v>
      </c>
      <c r="H204" s="63" t="s">
        <v>68</v>
      </c>
      <c r="I204" s="63" t="s">
        <v>48</v>
      </c>
      <c r="J204" s="63" t="s">
        <v>36</v>
      </c>
      <c r="K204" s="63" t="s">
        <v>63</v>
      </c>
      <c r="L204" s="63" t="s">
        <v>35</v>
      </c>
      <c r="M204" s="63">
        <v>3</v>
      </c>
      <c r="N204" s="63">
        <v>2</v>
      </c>
      <c r="O204" s="63">
        <v>6</v>
      </c>
      <c r="P204" s="63">
        <v>2</v>
      </c>
      <c r="Q204" s="63">
        <v>0</v>
      </c>
      <c r="R204" s="63"/>
      <c r="S204" s="63"/>
      <c r="T204" s="63"/>
      <c r="U204" s="63"/>
      <c r="V204" s="63" t="s">
        <v>61</v>
      </c>
      <c r="W204" s="63">
        <v>22</v>
      </c>
      <c r="X204" s="275"/>
      <c r="AA204" s="14">
        <v>1</v>
      </c>
      <c r="AB204" s="14">
        <f>COUNTIF($N$202:$N$237,"=1")</f>
        <v>4</v>
      </c>
    </row>
    <row r="205" spans="1:28" ht="16.5" thickBot="1" x14ac:dyDescent="0.3">
      <c r="A205" s="64" t="s">
        <v>571</v>
      </c>
      <c r="B205" s="63">
        <v>4</v>
      </c>
      <c r="C205" s="63" t="s">
        <v>38</v>
      </c>
      <c r="D205" s="63" t="s">
        <v>61</v>
      </c>
      <c r="E205" s="63" t="s">
        <v>33</v>
      </c>
      <c r="F205" s="63" t="s">
        <v>65</v>
      </c>
      <c r="G205" s="63" t="s">
        <v>33</v>
      </c>
      <c r="H205" s="63" t="s">
        <v>61</v>
      </c>
      <c r="I205" s="63" t="s">
        <v>32</v>
      </c>
      <c r="J205" s="63" t="s">
        <v>48</v>
      </c>
      <c r="K205" s="63" t="s">
        <v>32</v>
      </c>
      <c r="L205" s="63" t="s">
        <v>33</v>
      </c>
      <c r="M205" s="63">
        <v>4</v>
      </c>
      <c r="N205" s="63">
        <v>0</v>
      </c>
      <c r="O205" s="63">
        <v>8</v>
      </c>
      <c r="P205" s="63">
        <v>2</v>
      </c>
      <c r="Q205" s="63">
        <v>0</v>
      </c>
      <c r="R205" s="63"/>
      <c r="S205" s="63"/>
      <c r="T205" s="63"/>
      <c r="U205" s="63"/>
      <c r="V205" s="63" t="s">
        <v>33</v>
      </c>
      <c r="W205" s="63">
        <v>14</v>
      </c>
      <c r="X205" s="63">
        <v>4</v>
      </c>
      <c r="AA205" s="14">
        <v>2</v>
      </c>
      <c r="AB205" s="14">
        <f>COUNTIF($N$202:$N$237,"=2")</f>
        <v>4</v>
      </c>
    </row>
    <row r="206" spans="1:28" ht="16.5" thickBot="1" x14ac:dyDescent="0.3">
      <c r="A206" s="64" t="s">
        <v>572</v>
      </c>
      <c r="B206" s="63">
        <v>5</v>
      </c>
      <c r="C206" s="63" t="s">
        <v>33</v>
      </c>
      <c r="D206" s="63" t="s">
        <v>33</v>
      </c>
      <c r="E206" s="63" t="s">
        <v>35</v>
      </c>
      <c r="F206" s="63" t="s">
        <v>62</v>
      </c>
      <c r="G206" s="63" t="s">
        <v>63</v>
      </c>
      <c r="H206" s="63" t="s">
        <v>39</v>
      </c>
      <c r="I206" s="63" t="s">
        <v>48</v>
      </c>
      <c r="J206" s="63" t="s">
        <v>48</v>
      </c>
      <c r="K206" s="63" t="s">
        <v>64</v>
      </c>
      <c r="L206" s="63" t="s">
        <v>38</v>
      </c>
      <c r="M206" s="63">
        <v>5</v>
      </c>
      <c r="N206" s="63">
        <v>0</v>
      </c>
      <c r="O206" s="63">
        <v>5</v>
      </c>
      <c r="P206" s="63">
        <v>4</v>
      </c>
      <c r="Q206" s="63">
        <v>1</v>
      </c>
      <c r="R206" s="63">
        <v>5</v>
      </c>
      <c r="S206" s="63"/>
      <c r="T206" s="63"/>
      <c r="U206" s="63"/>
      <c r="V206" s="63" t="s">
        <v>39</v>
      </c>
      <c r="W206" s="63">
        <v>8</v>
      </c>
      <c r="X206" s="63">
        <v>23</v>
      </c>
      <c r="AA206" s="14">
        <v>3</v>
      </c>
      <c r="AB206" s="14">
        <f>COUNTIF($N$202:$N$237,"=3")</f>
        <v>3</v>
      </c>
    </row>
    <row r="207" spans="1:28" ht="16.5" thickBot="1" x14ac:dyDescent="0.3">
      <c r="A207" s="64" t="s">
        <v>573</v>
      </c>
      <c r="B207" s="63">
        <v>6</v>
      </c>
      <c r="C207" s="63" t="s">
        <v>45</v>
      </c>
      <c r="D207" s="63" t="s">
        <v>60</v>
      </c>
      <c r="E207" s="63" t="s">
        <v>45</v>
      </c>
      <c r="F207" s="63" t="s">
        <v>58</v>
      </c>
      <c r="G207" s="63" t="s">
        <v>39</v>
      </c>
      <c r="H207" s="63" t="s">
        <v>49</v>
      </c>
      <c r="I207" s="63" t="s">
        <v>45</v>
      </c>
      <c r="J207" s="63" t="s">
        <v>49</v>
      </c>
      <c r="K207" s="63" t="s">
        <v>59</v>
      </c>
      <c r="L207" s="63" t="s">
        <v>63</v>
      </c>
      <c r="M207" s="63">
        <v>6</v>
      </c>
      <c r="N207" s="63">
        <v>0</v>
      </c>
      <c r="O207" s="63">
        <v>7</v>
      </c>
      <c r="P207" s="63">
        <v>2</v>
      </c>
      <c r="Q207" s="63">
        <v>1</v>
      </c>
      <c r="R207" s="63">
        <v>5</v>
      </c>
      <c r="S207" s="63"/>
      <c r="T207" s="63"/>
      <c r="U207" s="63"/>
      <c r="V207" s="63" t="s">
        <v>32</v>
      </c>
      <c r="W207" s="63">
        <v>16</v>
      </c>
      <c r="X207" s="63">
        <v>20</v>
      </c>
      <c r="AA207" s="14">
        <v>4</v>
      </c>
      <c r="AB207" s="14">
        <f>COUNTIF($N$202:$N$237,"=4")</f>
        <v>1</v>
      </c>
    </row>
    <row r="208" spans="1:28" ht="16.5" thickBot="1" x14ac:dyDescent="0.3">
      <c r="A208" s="64" t="s">
        <v>574</v>
      </c>
      <c r="B208" s="63">
        <v>7</v>
      </c>
      <c r="C208" s="63" t="s">
        <v>45</v>
      </c>
      <c r="D208" s="63" t="s">
        <v>72</v>
      </c>
      <c r="E208" s="63" t="s">
        <v>58</v>
      </c>
      <c r="F208" s="63" t="s">
        <v>30</v>
      </c>
      <c r="G208" s="63" t="s">
        <v>65</v>
      </c>
      <c r="H208" s="63" t="s">
        <v>28</v>
      </c>
      <c r="I208" s="63" t="s">
        <v>45</v>
      </c>
      <c r="J208" s="63" t="s">
        <v>36</v>
      </c>
      <c r="K208" s="63" t="s">
        <v>61</v>
      </c>
      <c r="L208" s="63" t="s">
        <v>35</v>
      </c>
      <c r="M208" s="63">
        <v>7</v>
      </c>
      <c r="N208" s="63">
        <v>3</v>
      </c>
      <c r="O208" s="63">
        <v>5</v>
      </c>
      <c r="P208" s="63">
        <v>2</v>
      </c>
      <c r="Q208" s="63">
        <v>0</v>
      </c>
      <c r="R208" s="63">
        <v>12</v>
      </c>
      <c r="S208" s="63"/>
      <c r="T208" s="63">
        <v>2</v>
      </c>
      <c r="U208" s="63"/>
      <c r="V208" s="63" t="s">
        <v>35</v>
      </c>
      <c r="W208" s="63">
        <v>29</v>
      </c>
      <c r="X208" s="63">
        <v>29</v>
      </c>
      <c r="AA208" s="14">
        <v>5</v>
      </c>
      <c r="AB208" s="14">
        <f>COUNTIF($N$202:$N$237,"=5")</f>
        <v>1</v>
      </c>
    </row>
    <row r="209" spans="1:28" ht="16.5" thickBot="1" x14ac:dyDescent="0.3">
      <c r="A209" s="64" t="s">
        <v>575</v>
      </c>
      <c r="B209" s="63">
        <v>8</v>
      </c>
      <c r="C209" s="63" t="s">
        <v>38</v>
      </c>
      <c r="D209" s="63" t="s">
        <v>48</v>
      </c>
      <c r="E209" s="63" t="s">
        <v>58</v>
      </c>
      <c r="F209" s="63" t="s">
        <v>64</v>
      </c>
      <c r="G209" s="63" t="s">
        <v>59</v>
      </c>
      <c r="H209" s="63" t="s">
        <v>63</v>
      </c>
      <c r="I209" s="63" t="s">
        <v>62</v>
      </c>
      <c r="J209" s="63" t="s">
        <v>65</v>
      </c>
      <c r="K209" s="63" t="s">
        <v>64</v>
      </c>
      <c r="L209" s="63" t="s">
        <v>63</v>
      </c>
      <c r="M209" s="63">
        <v>8</v>
      </c>
      <c r="N209" s="63">
        <v>0</v>
      </c>
      <c r="O209" s="63">
        <v>1</v>
      </c>
      <c r="P209" s="63">
        <v>6</v>
      </c>
      <c r="Q209" s="63">
        <v>3</v>
      </c>
      <c r="R209" s="63"/>
      <c r="S209" s="63"/>
      <c r="T209" s="63"/>
      <c r="U209" s="63"/>
      <c r="V209" s="63" t="s">
        <v>65</v>
      </c>
      <c r="W209" s="63">
        <v>1</v>
      </c>
      <c r="X209" s="63">
        <v>2</v>
      </c>
      <c r="AA209" s="14">
        <v>6</v>
      </c>
      <c r="AB209" s="14">
        <f>COUNTIF($N$202:$N$237,"=6")</f>
        <v>1</v>
      </c>
    </row>
    <row r="210" spans="1:28" ht="16.5" thickBot="1" x14ac:dyDescent="0.3">
      <c r="A210" s="64" t="s">
        <v>576</v>
      </c>
      <c r="B210" s="63">
        <v>9</v>
      </c>
      <c r="C210" s="63" t="s">
        <v>61</v>
      </c>
      <c r="D210" s="63" t="s">
        <v>29</v>
      </c>
      <c r="E210" s="63" t="s">
        <v>45</v>
      </c>
      <c r="F210" s="63" t="s">
        <v>60</v>
      </c>
      <c r="G210" s="63" t="s">
        <v>61</v>
      </c>
      <c r="H210" s="63" t="s">
        <v>35</v>
      </c>
      <c r="I210" s="63" t="s">
        <v>38</v>
      </c>
      <c r="J210" s="63" t="s">
        <v>49</v>
      </c>
      <c r="K210" s="63" t="s">
        <v>48</v>
      </c>
      <c r="L210" s="63" t="s">
        <v>33</v>
      </c>
      <c r="M210" s="63">
        <v>9</v>
      </c>
      <c r="N210" s="63">
        <v>1</v>
      </c>
      <c r="O210" s="63">
        <v>8</v>
      </c>
      <c r="P210" s="63">
        <v>1</v>
      </c>
      <c r="Q210" s="63">
        <v>0</v>
      </c>
      <c r="R210" s="63"/>
      <c r="S210" s="63"/>
      <c r="T210" s="63"/>
      <c r="U210" s="63"/>
      <c r="V210" s="63" t="s">
        <v>61</v>
      </c>
      <c r="W210" s="63">
        <v>24</v>
      </c>
      <c r="X210" s="63">
        <v>21</v>
      </c>
      <c r="AA210" s="14">
        <v>7</v>
      </c>
      <c r="AB210" s="14">
        <f>COUNTIF($N$202:$N$237,"=7")</f>
        <v>0</v>
      </c>
    </row>
    <row r="211" spans="1:28" ht="16.5" thickBot="1" x14ac:dyDescent="0.3">
      <c r="A211" s="64" t="s">
        <v>577</v>
      </c>
      <c r="B211" s="63">
        <v>10</v>
      </c>
      <c r="C211" s="63" t="s">
        <v>36</v>
      </c>
      <c r="D211" s="63" t="s">
        <v>32</v>
      </c>
      <c r="E211" s="63" t="s">
        <v>48</v>
      </c>
      <c r="F211" s="63" t="s">
        <v>65</v>
      </c>
      <c r="G211" s="63" t="s">
        <v>63</v>
      </c>
      <c r="H211" s="63" t="s">
        <v>32</v>
      </c>
      <c r="I211" s="63" t="s">
        <v>62</v>
      </c>
      <c r="J211" s="63" t="s">
        <v>62</v>
      </c>
      <c r="K211" s="63" t="s">
        <v>58</v>
      </c>
      <c r="L211" s="63" t="s">
        <v>48</v>
      </c>
      <c r="M211" s="63">
        <v>10</v>
      </c>
      <c r="N211" s="63">
        <v>0</v>
      </c>
      <c r="O211" s="63">
        <v>3</v>
      </c>
      <c r="P211" s="63">
        <v>7</v>
      </c>
      <c r="Q211" s="63">
        <v>0</v>
      </c>
      <c r="R211" s="63"/>
      <c r="S211" s="63"/>
      <c r="T211" s="63"/>
      <c r="U211" s="63"/>
      <c r="V211" s="63" t="s">
        <v>48</v>
      </c>
      <c r="W211" s="63">
        <v>7</v>
      </c>
      <c r="X211" s="63">
        <v>6</v>
      </c>
      <c r="AA211" s="14">
        <v>8</v>
      </c>
      <c r="AB211" s="14">
        <f>COUNTIF($N$202:$N$237,"=8")</f>
        <v>0</v>
      </c>
    </row>
    <row r="212" spans="1:28" ht="16.5" thickBot="1" x14ac:dyDescent="0.3">
      <c r="A212" s="64" t="s">
        <v>578</v>
      </c>
      <c r="B212" s="63">
        <v>11</v>
      </c>
      <c r="C212" s="63" t="s">
        <v>36</v>
      </c>
      <c r="D212" s="63" t="s">
        <v>45</v>
      </c>
      <c r="E212" s="63" t="s">
        <v>38</v>
      </c>
      <c r="F212" s="63" t="s">
        <v>60</v>
      </c>
      <c r="G212" s="63" t="s">
        <v>38</v>
      </c>
      <c r="H212" s="63" t="s">
        <v>33</v>
      </c>
      <c r="I212" s="63" t="s">
        <v>49</v>
      </c>
      <c r="J212" s="63" t="s">
        <v>33</v>
      </c>
      <c r="K212" s="63" t="s">
        <v>35</v>
      </c>
      <c r="L212" s="63" t="s">
        <v>48</v>
      </c>
      <c r="M212" s="63">
        <v>11</v>
      </c>
      <c r="N212" s="63">
        <v>0</v>
      </c>
      <c r="O212" s="63">
        <v>9</v>
      </c>
      <c r="P212" s="63">
        <v>1</v>
      </c>
      <c r="Q212" s="63">
        <v>0</v>
      </c>
      <c r="R212" s="63">
        <v>7</v>
      </c>
      <c r="S212" s="63"/>
      <c r="T212" s="63"/>
      <c r="U212" s="63"/>
      <c r="V212" s="63" t="s">
        <v>60</v>
      </c>
      <c r="W212" s="63">
        <v>21</v>
      </c>
      <c r="X212" s="63">
        <v>27</v>
      </c>
      <c r="AA212" s="14">
        <v>9</v>
      </c>
      <c r="AB212" s="14">
        <f>COUNTIF($N$202:$N$237,"=9")</f>
        <v>0</v>
      </c>
    </row>
    <row r="213" spans="1:28" ht="16.5" thickBot="1" x14ac:dyDescent="0.3">
      <c r="A213" s="64" t="s">
        <v>579</v>
      </c>
      <c r="B213" s="63">
        <v>12</v>
      </c>
      <c r="C213" s="63" t="s">
        <v>49</v>
      </c>
      <c r="D213" s="63" t="s">
        <v>45</v>
      </c>
      <c r="E213" s="63" t="s">
        <v>72</v>
      </c>
      <c r="F213" s="63" t="s">
        <v>32</v>
      </c>
      <c r="G213" s="63" t="s">
        <v>48</v>
      </c>
      <c r="H213" s="63" t="s">
        <v>60</v>
      </c>
      <c r="I213" s="63" t="s">
        <v>49</v>
      </c>
      <c r="J213" s="63" t="s">
        <v>40</v>
      </c>
      <c r="K213" s="63" t="s">
        <v>49</v>
      </c>
      <c r="L213" s="63" t="s">
        <v>35</v>
      </c>
      <c r="M213" s="63">
        <v>12</v>
      </c>
      <c r="N213" s="63">
        <v>2</v>
      </c>
      <c r="O213" s="63">
        <v>7</v>
      </c>
      <c r="P213" s="63">
        <v>1</v>
      </c>
      <c r="Q213" s="63">
        <v>0</v>
      </c>
      <c r="R213" s="63">
        <v>4</v>
      </c>
      <c r="S213" s="63"/>
      <c r="T213" s="63">
        <v>7</v>
      </c>
      <c r="U213" s="63"/>
      <c r="V213" s="63" t="s">
        <v>35</v>
      </c>
      <c r="W213" s="63">
        <v>28</v>
      </c>
      <c r="X213" s="63">
        <v>22</v>
      </c>
      <c r="AA213" s="14">
        <v>10</v>
      </c>
      <c r="AB213" s="14">
        <f>COUNTIF($N$202:$N$237,"=10")</f>
        <v>0</v>
      </c>
    </row>
    <row r="214" spans="1:28" ht="16.5" thickBot="1" x14ac:dyDescent="0.3">
      <c r="A214" s="64" t="s">
        <v>333</v>
      </c>
      <c r="B214" s="63">
        <v>13</v>
      </c>
      <c r="C214" s="63" t="s">
        <v>45</v>
      </c>
      <c r="D214" s="63" t="s">
        <v>68</v>
      </c>
      <c r="E214" s="63" t="s">
        <v>45</v>
      </c>
      <c r="F214" s="63" t="s">
        <v>35</v>
      </c>
      <c r="G214" s="63" t="s">
        <v>48</v>
      </c>
      <c r="H214" s="63" t="s">
        <v>29</v>
      </c>
      <c r="I214" s="63" t="s">
        <v>30</v>
      </c>
      <c r="J214" s="63" t="s">
        <v>28</v>
      </c>
      <c r="K214" s="63" t="s">
        <v>60</v>
      </c>
      <c r="L214" s="63" t="s">
        <v>32</v>
      </c>
      <c r="M214" s="63">
        <v>13</v>
      </c>
      <c r="N214" s="63">
        <v>4</v>
      </c>
      <c r="O214" s="63">
        <v>5</v>
      </c>
      <c r="P214" s="63">
        <v>1</v>
      </c>
      <c r="Q214" s="63">
        <v>0</v>
      </c>
      <c r="R214" s="63">
        <v>10</v>
      </c>
      <c r="S214" s="63"/>
      <c r="T214" s="63">
        <v>1</v>
      </c>
      <c r="U214" s="63"/>
      <c r="V214" s="63" t="s">
        <v>45</v>
      </c>
      <c r="W214" s="63">
        <v>32</v>
      </c>
      <c r="X214" s="63">
        <v>9</v>
      </c>
      <c r="AB214" s="14">
        <f>SUM(AB203:AB213)</f>
        <v>36</v>
      </c>
    </row>
    <row r="215" spans="1:28" ht="16.5" thickBot="1" x14ac:dyDescent="0.3">
      <c r="A215" s="64" t="s">
        <v>580</v>
      </c>
      <c r="B215" s="63">
        <v>14</v>
      </c>
      <c r="C215" s="63" t="s">
        <v>35</v>
      </c>
      <c r="D215" s="63" t="s">
        <v>45</v>
      </c>
      <c r="E215" s="63" t="s">
        <v>58</v>
      </c>
      <c r="F215" s="63" t="s">
        <v>59</v>
      </c>
      <c r="G215" s="63" t="s">
        <v>63</v>
      </c>
      <c r="H215" s="63" t="s">
        <v>39</v>
      </c>
      <c r="I215" s="63" t="s">
        <v>48</v>
      </c>
      <c r="J215" s="63" t="s">
        <v>33</v>
      </c>
      <c r="K215" s="63" t="s">
        <v>33</v>
      </c>
      <c r="L215" s="63" t="s">
        <v>35</v>
      </c>
      <c r="M215" s="63">
        <v>14</v>
      </c>
      <c r="N215" s="63">
        <v>0</v>
      </c>
      <c r="O215" s="63">
        <v>6</v>
      </c>
      <c r="P215" s="63">
        <v>3</v>
      </c>
      <c r="Q215" s="63">
        <v>1</v>
      </c>
      <c r="R215" s="63">
        <v>2</v>
      </c>
      <c r="S215" s="63"/>
      <c r="T215" s="63"/>
      <c r="U215" s="63"/>
      <c r="V215" s="63" t="s">
        <v>38</v>
      </c>
      <c r="W215" s="63">
        <v>13</v>
      </c>
      <c r="X215" s="63">
        <v>12</v>
      </c>
    </row>
    <row r="216" spans="1:28" ht="16.5" thickBot="1" x14ac:dyDescent="0.3">
      <c r="A216" s="64" t="s">
        <v>581</v>
      </c>
      <c r="B216" s="63">
        <v>15</v>
      </c>
      <c r="C216" s="63" t="s">
        <v>45</v>
      </c>
      <c r="D216" s="63" t="s">
        <v>72</v>
      </c>
      <c r="E216" s="63" t="s">
        <v>45</v>
      </c>
      <c r="F216" s="63" t="s">
        <v>48</v>
      </c>
      <c r="G216" s="63" t="s">
        <v>48</v>
      </c>
      <c r="H216" s="63" t="s">
        <v>40</v>
      </c>
      <c r="I216" s="63" t="s">
        <v>45</v>
      </c>
      <c r="J216" s="63" t="s">
        <v>72</v>
      </c>
      <c r="K216" s="63" t="s">
        <v>36</v>
      </c>
      <c r="L216" s="63" t="s">
        <v>60</v>
      </c>
      <c r="M216" s="63">
        <v>15</v>
      </c>
      <c r="N216" s="63">
        <v>3</v>
      </c>
      <c r="O216" s="63">
        <v>5</v>
      </c>
      <c r="P216" s="63">
        <v>2</v>
      </c>
      <c r="Q216" s="63">
        <v>0</v>
      </c>
      <c r="R216" s="63">
        <v>3</v>
      </c>
      <c r="S216" s="63"/>
      <c r="T216" s="63"/>
      <c r="U216" s="63"/>
      <c r="V216" s="63" t="s">
        <v>36</v>
      </c>
      <c r="W216" s="63">
        <v>31</v>
      </c>
      <c r="X216" s="63">
        <v>33</v>
      </c>
    </row>
    <row r="217" spans="1:28" ht="16.5" thickBot="1" x14ac:dyDescent="0.3">
      <c r="A217" s="64" t="s">
        <v>582</v>
      </c>
      <c r="B217" s="63">
        <v>16</v>
      </c>
      <c r="C217" s="63" t="s">
        <v>45</v>
      </c>
      <c r="D217" s="63" t="s">
        <v>45</v>
      </c>
      <c r="E217" s="63" t="s">
        <v>61</v>
      </c>
      <c r="F217" s="63" t="s">
        <v>60</v>
      </c>
      <c r="G217" s="63" t="s">
        <v>39</v>
      </c>
      <c r="H217" s="63" t="s">
        <v>34</v>
      </c>
      <c r="I217" s="63" t="s">
        <v>49</v>
      </c>
      <c r="J217" s="63" t="s">
        <v>30</v>
      </c>
      <c r="K217" s="63" t="s">
        <v>33</v>
      </c>
      <c r="L217" s="63" t="s">
        <v>38</v>
      </c>
      <c r="M217" s="63">
        <v>16</v>
      </c>
      <c r="N217" s="63">
        <v>2</v>
      </c>
      <c r="O217" s="63">
        <v>8</v>
      </c>
      <c r="P217" s="63">
        <v>0</v>
      </c>
      <c r="Q217" s="63">
        <v>0</v>
      </c>
      <c r="R217" s="63">
        <v>4</v>
      </c>
      <c r="S217" s="63"/>
      <c r="T217" s="63"/>
      <c r="U217" s="63"/>
      <c r="V217" s="63" t="s">
        <v>49</v>
      </c>
      <c r="W217" s="63">
        <v>25</v>
      </c>
      <c r="X217" s="63">
        <v>31</v>
      </c>
    </row>
    <row r="218" spans="1:28" ht="16.5" thickBot="1" x14ac:dyDescent="0.3">
      <c r="A218" s="64" t="s">
        <v>583</v>
      </c>
      <c r="B218" s="63">
        <v>17</v>
      </c>
      <c r="C218" s="63" t="s">
        <v>45</v>
      </c>
      <c r="D218" s="63" t="s">
        <v>39</v>
      </c>
      <c r="E218" s="63" t="s">
        <v>58</v>
      </c>
      <c r="F218" s="63" t="s">
        <v>39</v>
      </c>
      <c r="G218" s="63" t="s">
        <v>62</v>
      </c>
      <c r="H218" s="63" t="s">
        <v>62</v>
      </c>
      <c r="I218" s="63" t="s">
        <v>39</v>
      </c>
      <c r="J218" s="63" t="s">
        <v>32</v>
      </c>
      <c r="K218" s="63" t="s">
        <v>65</v>
      </c>
      <c r="L218" s="63" t="s">
        <v>62</v>
      </c>
      <c r="M218" s="63">
        <v>17</v>
      </c>
      <c r="N218" s="63">
        <v>0</v>
      </c>
      <c r="O218" s="63">
        <v>5</v>
      </c>
      <c r="P218" s="63">
        <v>5</v>
      </c>
      <c r="Q218" s="63">
        <v>0</v>
      </c>
      <c r="R218" s="63"/>
      <c r="S218" s="63"/>
      <c r="T218" s="63"/>
      <c r="U218" s="63"/>
      <c r="V218" s="63" t="s">
        <v>48</v>
      </c>
      <c r="W218" s="63">
        <v>6</v>
      </c>
      <c r="X218" s="63">
        <v>26</v>
      </c>
    </row>
    <row r="219" spans="1:28" ht="16.5" thickBot="1" x14ac:dyDescent="0.3">
      <c r="A219" s="64" t="s">
        <v>584</v>
      </c>
      <c r="B219" s="63">
        <v>18</v>
      </c>
      <c r="C219" s="63" t="s">
        <v>32</v>
      </c>
      <c r="D219" s="63" t="s">
        <v>29</v>
      </c>
      <c r="E219" s="63" t="s">
        <v>39</v>
      </c>
      <c r="F219" s="63" t="s">
        <v>62</v>
      </c>
      <c r="G219" s="63" t="s">
        <v>39</v>
      </c>
      <c r="H219" s="63" t="s">
        <v>60</v>
      </c>
      <c r="I219" s="63" t="s">
        <v>36</v>
      </c>
      <c r="J219" s="63" t="s">
        <v>49</v>
      </c>
      <c r="K219" s="63" t="s">
        <v>32</v>
      </c>
      <c r="L219" s="63" t="s">
        <v>33</v>
      </c>
      <c r="M219" s="63">
        <v>18</v>
      </c>
      <c r="N219" s="63">
        <v>1</v>
      </c>
      <c r="O219" s="63">
        <v>8</v>
      </c>
      <c r="P219" s="63">
        <v>1</v>
      </c>
      <c r="Q219" s="63">
        <v>0</v>
      </c>
      <c r="R219" s="63">
        <v>5</v>
      </c>
      <c r="S219" s="63"/>
      <c r="T219" s="63"/>
      <c r="U219" s="63"/>
      <c r="V219" s="63" t="s">
        <v>60</v>
      </c>
      <c r="W219" s="63">
        <v>20</v>
      </c>
      <c r="X219" s="63">
        <v>15</v>
      </c>
    </row>
    <row r="220" spans="1:28" ht="16.5" thickBot="1" x14ac:dyDescent="0.3">
      <c r="A220" s="64" t="s">
        <v>585</v>
      </c>
      <c r="B220" s="63">
        <v>19</v>
      </c>
      <c r="C220" s="63" t="s">
        <v>35</v>
      </c>
      <c r="D220" s="63" t="s">
        <v>49</v>
      </c>
      <c r="E220" s="63" t="s">
        <v>61</v>
      </c>
      <c r="F220" s="63" t="s">
        <v>58</v>
      </c>
      <c r="G220" s="63" t="s">
        <v>63</v>
      </c>
      <c r="H220" s="63" t="s">
        <v>32</v>
      </c>
      <c r="I220" s="63" t="s">
        <v>38</v>
      </c>
      <c r="J220" s="63" t="s">
        <v>61</v>
      </c>
      <c r="K220" s="63" t="s">
        <v>33</v>
      </c>
      <c r="L220" s="63" t="s">
        <v>48</v>
      </c>
      <c r="M220" s="63">
        <v>19</v>
      </c>
      <c r="N220" s="63">
        <v>0</v>
      </c>
      <c r="O220" s="63">
        <v>7</v>
      </c>
      <c r="P220" s="63">
        <v>3</v>
      </c>
      <c r="Q220" s="63">
        <v>0</v>
      </c>
      <c r="R220" s="63"/>
      <c r="S220" s="63"/>
      <c r="T220" s="63">
        <v>1</v>
      </c>
      <c r="U220" s="63"/>
      <c r="V220" s="63" t="s">
        <v>33</v>
      </c>
      <c r="W220" s="63">
        <v>15</v>
      </c>
      <c r="X220" s="63">
        <v>34</v>
      </c>
    </row>
    <row r="221" spans="1:28" ht="16.5" thickBot="1" x14ac:dyDescent="0.3">
      <c r="A221" s="64" t="s">
        <v>586</v>
      </c>
      <c r="B221" s="63">
        <v>20</v>
      </c>
      <c r="C221" s="63" t="s">
        <v>36</v>
      </c>
      <c r="D221" s="63" t="s">
        <v>35</v>
      </c>
      <c r="E221" s="63" t="s">
        <v>61</v>
      </c>
      <c r="F221" s="63" t="s">
        <v>38</v>
      </c>
      <c r="G221" s="63" t="s">
        <v>63</v>
      </c>
      <c r="H221" s="63" t="s">
        <v>36</v>
      </c>
      <c r="I221" s="63" t="s">
        <v>35</v>
      </c>
      <c r="J221" s="63" t="s">
        <v>29</v>
      </c>
      <c r="K221" s="63" t="s">
        <v>36</v>
      </c>
      <c r="L221" s="63" t="s">
        <v>60</v>
      </c>
      <c r="M221" s="63">
        <v>20</v>
      </c>
      <c r="N221" s="63">
        <v>1</v>
      </c>
      <c r="O221" s="63">
        <v>8</v>
      </c>
      <c r="P221" s="63">
        <v>1</v>
      </c>
      <c r="Q221" s="63">
        <v>0</v>
      </c>
      <c r="R221" s="63">
        <v>8</v>
      </c>
      <c r="S221" s="63"/>
      <c r="T221" s="63">
        <v>1</v>
      </c>
      <c r="U221" s="63"/>
      <c r="V221" s="63" t="s">
        <v>49</v>
      </c>
      <c r="W221" s="63">
        <v>26</v>
      </c>
      <c r="X221" s="63">
        <v>14</v>
      </c>
    </row>
    <row r="222" spans="1:28" ht="16.5" thickBot="1" x14ac:dyDescent="0.3">
      <c r="A222" s="64" t="s">
        <v>587</v>
      </c>
      <c r="B222" s="63">
        <v>21</v>
      </c>
      <c r="C222" s="63" t="s">
        <v>35</v>
      </c>
      <c r="D222" s="63" t="s">
        <v>49</v>
      </c>
      <c r="E222" s="63" t="s">
        <v>60</v>
      </c>
      <c r="F222" s="63" t="s">
        <v>63</v>
      </c>
      <c r="G222" s="63" t="s">
        <v>48</v>
      </c>
      <c r="H222" s="63" t="s">
        <v>40</v>
      </c>
      <c r="I222" s="63" t="s">
        <v>28</v>
      </c>
      <c r="J222" s="63" t="s">
        <v>35</v>
      </c>
      <c r="K222" s="63" t="s">
        <v>60</v>
      </c>
      <c r="L222" s="63" t="s">
        <v>48</v>
      </c>
      <c r="M222" s="63">
        <v>21</v>
      </c>
      <c r="N222" s="63">
        <v>2</v>
      </c>
      <c r="O222" s="63">
        <v>5</v>
      </c>
      <c r="P222" s="63">
        <v>3</v>
      </c>
      <c r="Q222" s="63">
        <v>0</v>
      </c>
      <c r="R222" s="63">
        <v>7</v>
      </c>
      <c r="S222" s="63"/>
      <c r="T222" s="63">
        <v>3</v>
      </c>
      <c r="U222" s="63"/>
      <c r="V222" s="63" t="s">
        <v>61</v>
      </c>
      <c r="W222" s="63">
        <v>23</v>
      </c>
      <c r="X222" s="63">
        <v>30</v>
      </c>
    </row>
    <row r="223" spans="1:28" ht="16.5" thickBot="1" x14ac:dyDescent="0.3">
      <c r="A223" s="64" t="s">
        <v>588</v>
      </c>
      <c r="B223" s="63">
        <v>22</v>
      </c>
      <c r="C223" s="63" t="s">
        <v>33</v>
      </c>
      <c r="D223" s="63" t="s">
        <v>32</v>
      </c>
      <c r="E223" s="63" t="s">
        <v>62</v>
      </c>
      <c r="F223" s="63" t="s">
        <v>65</v>
      </c>
      <c r="G223" s="63" t="s">
        <v>62</v>
      </c>
      <c r="H223" s="63" t="s">
        <v>38</v>
      </c>
      <c r="I223" s="63" t="s">
        <v>39</v>
      </c>
      <c r="J223" s="63" t="s">
        <v>60</v>
      </c>
      <c r="K223" s="63" t="s">
        <v>39</v>
      </c>
      <c r="L223" s="63" t="s">
        <v>33</v>
      </c>
      <c r="M223" s="63">
        <v>22</v>
      </c>
      <c r="N223" s="63">
        <v>0</v>
      </c>
      <c r="O223" s="63">
        <v>7</v>
      </c>
      <c r="P223" s="63">
        <v>3</v>
      </c>
      <c r="Q223" s="63">
        <v>0</v>
      </c>
      <c r="R223" s="63"/>
      <c r="S223" s="63"/>
      <c r="T223" s="63"/>
      <c r="U223" s="63"/>
      <c r="V223" s="63" t="s">
        <v>39</v>
      </c>
      <c r="W223" s="63">
        <v>10</v>
      </c>
      <c r="X223" s="63">
        <v>18</v>
      </c>
    </row>
    <row r="224" spans="1:28" ht="16.5" thickBot="1" x14ac:dyDescent="0.3">
      <c r="A224" s="64" t="s">
        <v>589</v>
      </c>
      <c r="B224" s="63">
        <v>23</v>
      </c>
      <c r="C224" s="63" t="s">
        <v>32</v>
      </c>
      <c r="D224" s="63" t="s">
        <v>61</v>
      </c>
      <c r="E224" s="63" t="s">
        <v>60</v>
      </c>
      <c r="F224" s="63" t="s">
        <v>59</v>
      </c>
      <c r="G224" s="63" t="s">
        <v>62</v>
      </c>
      <c r="H224" s="63" t="s">
        <v>63</v>
      </c>
      <c r="I224" s="63" t="s">
        <v>65</v>
      </c>
      <c r="J224" s="63" t="s">
        <v>48</v>
      </c>
      <c r="K224" s="63" t="s">
        <v>58</v>
      </c>
      <c r="L224" s="63" t="s">
        <v>48</v>
      </c>
      <c r="M224" s="63">
        <v>23</v>
      </c>
      <c r="N224" s="63">
        <v>0</v>
      </c>
      <c r="O224" s="63">
        <v>3</v>
      </c>
      <c r="P224" s="63">
        <v>6</v>
      </c>
      <c r="Q224" s="63">
        <v>1</v>
      </c>
      <c r="R224" s="63">
        <v>1</v>
      </c>
      <c r="S224" s="63"/>
      <c r="T224" s="63"/>
      <c r="U224" s="63"/>
      <c r="V224" s="63" t="s">
        <v>48</v>
      </c>
      <c r="W224" s="63">
        <v>5</v>
      </c>
      <c r="X224" s="63">
        <v>32</v>
      </c>
    </row>
    <row r="225" spans="1:24" ht="16.5" thickBot="1" x14ac:dyDescent="0.3">
      <c r="A225" s="64" t="s">
        <v>590</v>
      </c>
      <c r="B225" s="63">
        <v>24</v>
      </c>
      <c r="C225" s="63" t="s">
        <v>36</v>
      </c>
      <c r="D225" s="63" t="s">
        <v>45</v>
      </c>
      <c r="E225" s="63" t="s">
        <v>45</v>
      </c>
      <c r="F225" s="63" t="s">
        <v>40</v>
      </c>
      <c r="G225" s="63" t="s">
        <v>39</v>
      </c>
      <c r="H225" s="63" t="s">
        <v>75</v>
      </c>
      <c r="I225" s="63" t="s">
        <v>30</v>
      </c>
      <c r="J225" s="63" t="s">
        <v>72</v>
      </c>
      <c r="K225" s="63" t="s">
        <v>60</v>
      </c>
      <c r="L225" s="63" t="s">
        <v>75</v>
      </c>
      <c r="M225" s="63">
        <v>24</v>
      </c>
      <c r="N225" s="63">
        <v>5</v>
      </c>
      <c r="O225" s="63">
        <v>5</v>
      </c>
      <c r="P225" s="63">
        <v>0</v>
      </c>
      <c r="Q225" s="63">
        <v>0</v>
      </c>
      <c r="R225" s="63">
        <v>22</v>
      </c>
      <c r="S225" s="63"/>
      <c r="T225" s="63">
        <v>1</v>
      </c>
      <c r="U225" s="63"/>
      <c r="V225" s="63" t="s">
        <v>40</v>
      </c>
      <c r="W225" s="63">
        <v>34</v>
      </c>
      <c r="X225" s="63">
        <v>19</v>
      </c>
    </row>
    <row r="226" spans="1:24" ht="16.5" thickBot="1" x14ac:dyDescent="0.3">
      <c r="A226" s="64" t="s">
        <v>334</v>
      </c>
      <c r="B226" s="63">
        <v>25</v>
      </c>
      <c r="C226" s="63" t="s">
        <v>65</v>
      </c>
      <c r="D226" s="63" t="s">
        <v>33</v>
      </c>
      <c r="E226" s="63" t="s">
        <v>48</v>
      </c>
      <c r="F226" s="63" t="s">
        <v>58</v>
      </c>
      <c r="G226" s="63" t="s">
        <v>59</v>
      </c>
      <c r="H226" s="63" t="s">
        <v>48</v>
      </c>
      <c r="I226" s="63" t="s">
        <v>62</v>
      </c>
      <c r="J226" s="63" t="s">
        <v>60</v>
      </c>
      <c r="K226" s="63" t="s">
        <v>38</v>
      </c>
      <c r="L226" s="63" t="s">
        <v>59</v>
      </c>
      <c r="M226" s="63">
        <v>25</v>
      </c>
      <c r="N226" s="63">
        <v>0</v>
      </c>
      <c r="O226" s="63">
        <v>3</v>
      </c>
      <c r="P226" s="63">
        <v>5</v>
      </c>
      <c r="Q226" s="63">
        <v>2</v>
      </c>
      <c r="R226" s="63">
        <v>2</v>
      </c>
      <c r="S226" s="63"/>
      <c r="T226" s="63">
        <v>5</v>
      </c>
      <c r="U226" s="63"/>
      <c r="V226" s="63" t="s">
        <v>63</v>
      </c>
      <c r="W226" s="63">
        <v>3</v>
      </c>
      <c r="X226" s="63">
        <v>24</v>
      </c>
    </row>
    <row r="227" spans="1:24" ht="16.5" thickBot="1" x14ac:dyDescent="0.3">
      <c r="A227" s="64" t="s">
        <v>591</v>
      </c>
      <c r="B227" s="63">
        <v>26</v>
      </c>
      <c r="C227" s="63" t="s">
        <v>45</v>
      </c>
      <c r="D227" s="63" t="s">
        <v>28</v>
      </c>
      <c r="E227" s="63" t="s">
        <v>48</v>
      </c>
      <c r="F227" s="63" t="s">
        <v>34</v>
      </c>
      <c r="G227" s="63" t="s">
        <v>32</v>
      </c>
      <c r="H227" s="63" t="s">
        <v>45</v>
      </c>
      <c r="I227" s="63" t="s">
        <v>72</v>
      </c>
      <c r="J227" s="63" t="s">
        <v>30</v>
      </c>
      <c r="K227" s="63" t="s">
        <v>34</v>
      </c>
      <c r="L227" s="63" t="s">
        <v>72</v>
      </c>
      <c r="M227" s="63">
        <v>26</v>
      </c>
      <c r="N227" s="63">
        <v>6</v>
      </c>
      <c r="O227" s="63">
        <v>3</v>
      </c>
      <c r="P227" s="63">
        <v>1</v>
      </c>
      <c r="Q227" s="63">
        <v>0</v>
      </c>
      <c r="R227" s="63">
        <v>4</v>
      </c>
      <c r="S227" s="63"/>
      <c r="T227" s="63"/>
      <c r="U227" s="63"/>
      <c r="V227" s="63" t="s">
        <v>34</v>
      </c>
      <c r="W227" s="63">
        <v>33</v>
      </c>
      <c r="X227" s="63">
        <v>13</v>
      </c>
    </row>
    <row r="228" spans="1:24" ht="16.5" thickBot="1" x14ac:dyDescent="0.3">
      <c r="A228" s="64" t="s">
        <v>592</v>
      </c>
      <c r="B228" s="63">
        <v>27</v>
      </c>
      <c r="C228" s="63" t="s">
        <v>32</v>
      </c>
      <c r="D228" s="63" t="s">
        <v>33</v>
      </c>
      <c r="E228" s="63" t="s">
        <v>58</v>
      </c>
      <c r="F228" s="63" t="s">
        <v>63</v>
      </c>
      <c r="G228" s="63" t="s">
        <v>62</v>
      </c>
      <c r="H228" s="63" t="s">
        <v>60</v>
      </c>
      <c r="I228" s="63" t="s">
        <v>62</v>
      </c>
      <c r="J228" s="63" t="s">
        <v>36</v>
      </c>
      <c r="K228" s="63" t="s">
        <v>63</v>
      </c>
      <c r="L228" s="63" t="s">
        <v>49</v>
      </c>
      <c r="M228" s="63">
        <v>27</v>
      </c>
      <c r="N228" s="63">
        <v>0</v>
      </c>
      <c r="O228" s="63">
        <v>5</v>
      </c>
      <c r="P228" s="63">
        <v>5</v>
      </c>
      <c r="Q228" s="63">
        <v>0</v>
      </c>
      <c r="R228" s="63">
        <v>5</v>
      </c>
      <c r="S228" s="63"/>
      <c r="T228" s="63">
        <v>3</v>
      </c>
      <c r="U228" s="63"/>
      <c r="V228" s="63" t="s">
        <v>38</v>
      </c>
      <c r="W228" s="63">
        <v>12</v>
      </c>
      <c r="X228" s="63">
        <v>24</v>
      </c>
    </row>
    <row r="229" spans="1:24" ht="16.5" thickBot="1" x14ac:dyDescent="0.3">
      <c r="A229" s="64" t="s">
        <v>593</v>
      </c>
      <c r="B229" s="63">
        <v>28</v>
      </c>
      <c r="C229" s="63" t="s">
        <v>39</v>
      </c>
      <c r="D229" s="63" t="s">
        <v>39</v>
      </c>
      <c r="E229" s="63" t="s">
        <v>58</v>
      </c>
      <c r="F229" s="63" t="s">
        <v>63</v>
      </c>
      <c r="G229" s="63" t="s">
        <v>62</v>
      </c>
      <c r="H229" s="63" t="s">
        <v>48</v>
      </c>
      <c r="I229" s="63" t="s">
        <v>39</v>
      </c>
      <c r="J229" s="63" t="s">
        <v>32</v>
      </c>
      <c r="K229" s="63" t="s">
        <v>64</v>
      </c>
      <c r="L229" s="63" t="s">
        <v>39</v>
      </c>
      <c r="M229" s="63">
        <v>28</v>
      </c>
      <c r="N229" s="63">
        <v>0</v>
      </c>
      <c r="O229" s="63">
        <v>5</v>
      </c>
      <c r="P229" s="63">
        <v>4</v>
      </c>
      <c r="Q229" s="63">
        <v>1</v>
      </c>
      <c r="R229" s="63">
        <v>2</v>
      </c>
      <c r="S229" s="63"/>
      <c r="T229" s="63"/>
      <c r="U229" s="63"/>
      <c r="V229" s="63" t="s">
        <v>63</v>
      </c>
      <c r="W229" s="63">
        <v>4</v>
      </c>
      <c r="X229" s="63">
        <v>11</v>
      </c>
    </row>
    <row r="230" spans="1:24" ht="16.5" thickBot="1" x14ac:dyDescent="0.3">
      <c r="A230" s="64" t="s">
        <v>594</v>
      </c>
      <c r="B230" s="63">
        <v>29</v>
      </c>
      <c r="C230" s="63" t="s">
        <v>36</v>
      </c>
      <c r="D230" s="63" t="s">
        <v>38</v>
      </c>
      <c r="E230" s="63" t="s">
        <v>58</v>
      </c>
      <c r="F230" s="63" t="s">
        <v>65</v>
      </c>
      <c r="G230" s="63" t="s">
        <v>63</v>
      </c>
      <c r="H230" s="63" t="s">
        <v>60</v>
      </c>
      <c r="I230" s="63" t="s">
        <v>49</v>
      </c>
      <c r="J230" s="63" t="s">
        <v>49</v>
      </c>
      <c r="K230" s="63" t="s">
        <v>64</v>
      </c>
      <c r="L230" s="63" t="s">
        <v>39</v>
      </c>
      <c r="M230" s="63">
        <v>29</v>
      </c>
      <c r="N230" s="63">
        <v>0</v>
      </c>
      <c r="O230" s="63">
        <v>6</v>
      </c>
      <c r="P230" s="63">
        <v>3</v>
      </c>
      <c r="Q230" s="63">
        <v>1</v>
      </c>
      <c r="R230" s="63">
        <v>6</v>
      </c>
      <c r="S230" s="63"/>
      <c r="T230" s="63">
        <v>1</v>
      </c>
      <c r="U230" s="63"/>
      <c r="V230" s="63" t="s">
        <v>39</v>
      </c>
      <c r="W230" s="63">
        <v>11</v>
      </c>
      <c r="X230" s="63">
        <v>10</v>
      </c>
    </row>
    <row r="231" spans="1:24" ht="16.5" thickBot="1" x14ac:dyDescent="0.3">
      <c r="A231" s="64" t="s">
        <v>595</v>
      </c>
      <c r="B231" s="63">
        <v>30</v>
      </c>
      <c r="C231" s="63" t="s">
        <v>36</v>
      </c>
      <c r="D231" s="63" t="s">
        <v>49</v>
      </c>
      <c r="E231" s="63" t="s">
        <v>60</v>
      </c>
      <c r="F231" s="63" t="s">
        <v>63</v>
      </c>
      <c r="G231" s="63" t="s">
        <v>48</v>
      </c>
      <c r="H231" s="63" t="s">
        <v>32</v>
      </c>
      <c r="I231" s="63" t="s">
        <v>35</v>
      </c>
      <c r="J231" s="63" t="s">
        <v>60</v>
      </c>
      <c r="K231" s="63" t="s">
        <v>33</v>
      </c>
      <c r="L231" s="63" t="s">
        <v>49</v>
      </c>
      <c r="M231" s="63">
        <v>30</v>
      </c>
      <c r="N231" s="63">
        <v>0</v>
      </c>
      <c r="O231" s="63">
        <v>8</v>
      </c>
      <c r="P231" s="63">
        <v>2</v>
      </c>
      <c r="Q231" s="63">
        <v>0</v>
      </c>
      <c r="R231" s="63"/>
      <c r="S231" s="63"/>
      <c r="T231" s="63"/>
      <c r="U231" s="63"/>
      <c r="V231" s="63" t="s">
        <v>60</v>
      </c>
      <c r="W231" s="63">
        <v>19</v>
      </c>
      <c r="X231" s="63">
        <v>16</v>
      </c>
    </row>
    <row r="232" spans="1:24" ht="16.5" thickBot="1" x14ac:dyDescent="0.3">
      <c r="A232" s="64" t="s">
        <v>596</v>
      </c>
      <c r="B232" s="63">
        <v>31</v>
      </c>
      <c r="C232" s="63" t="s">
        <v>36</v>
      </c>
      <c r="D232" s="63" t="s">
        <v>36</v>
      </c>
      <c r="E232" s="63" t="s">
        <v>60</v>
      </c>
      <c r="F232" s="63" t="s">
        <v>33</v>
      </c>
      <c r="G232" s="63" t="s">
        <v>63</v>
      </c>
      <c r="H232" s="63" t="s">
        <v>45</v>
      </c>
      <c r="I232" s="63" t="s">
        <v>36</v>
      </c>
      <c r="J232" s="63" t="s">
        <v>28</v>
      </c>
      <c r="K232" s="63" t="s">
        <v>35</v>
      </c>
      <c r="L232" s="63" t="s">
        <v>49</v>
      </c>
      <c r="M232" s="63">
        <v>31</v>
      </c>
      <c r="N232" s="63">
        <v>1</v>
      </c>
      <c r="O232" s="63">
        <v>8</v>
      </c>
      <c r="P232" s="63">
        <v>1</v>
      </c>
      <c r="Q232" s="63">
        <v>0</v>
      </c>
      <c r="R232" s="63">
        <v>3</v>
      </c>
      <c r="S232" s="63"/>
      <c r="T232" s="63"/>
      <c r="U232" s="63"/>
      <c r="V232" s="63" t="s">
        <v>49</v>
      </c>
      <c r="W232" s="63">
        <v>27</v>
      </c>
      <c r="X232" s="63">
        <v>28</v>
      </c>
    </row>
    <row r="233" spans="1:24" ht="16.5" thickBot="1" x14ac:dyDescent="0.3">
      <c r="A233" s="64" t="s">
        <v>597</v>
      </c>
      <c r="B233" s="63">
        <v>32</v>
      </c>
      <c r="C233" s="63" t="s">
        <v>45</v>
      </c>
      <c r="D233" s="63" t="s">
        <v>33</v>
      </c>
      <c r="E233" s="63" t="s">
        <v>48</v>
      </c>
      <c r="F233" s="63" t="s">
        <v>64</v>
      </c>
      <c r="G233" s="63" t="s">
        <v>39</v>
      </c>
      <c r="H233" s="63" t="s">
        <v>35</v>
      </c>
      <c r="I233" s="63" t="s">
        <v>35</v>
      </c>
      <c r="J233" s="63" t="s">
        <v>45</v>
      </c>
      <c r="K233" s="63" t="s">
        <v>61</v>
      </c>
      <c r="L233" s="63" t="s">
        <v>33</v>
      </c>
      <c r="M233" s="63">
        <v>32</v>
      </c>
      <c r="N233" s="63">
        <v>0</v>
      </c>
      <c r="O233" s="63">
        <v>8</v>
      </c>
      <c r="P233" s="63">
        <v>1</v>
      </c>
      <c r="Q233" s="63">
        <v>1</v>
      </c>
      <c r="R233" s="63"/>
      <c r="S233" s="63"/>
      <c r="T233" s="63"/>
      <c r="U233" s="63"/>
      <c r="V233" s="63" t="s">
        <v>32</v>
      </c>
      <c r="W233" s="63">
        <v>17</v>
      </c>
      <c r="X233" s="63">
        <v>7</v>
      </c>
    </row>
    <row r="234" spans="1:24" ht="16.5" thickBot="1" x14ac:dyDescent="0.3">
      <c r="A234" s="64" t="s">
        <v>598</v>
      </c>
      <c r="B234" s="63">
        <v>33</v>
      </c>
      <c r="C234" s="63" t="s">
        <v>61</v>
      </c>
      <c r="D234" s="63" t="s">
        <v>48</v>
      </c>
      <c r="E234" s="63" t="s">
        <v>67</v>
      </c>
      <c r="F234" s="63" t="s">
        <v>62</v>
      </c>
      <c r="G234" s="63" t="s">
        <v>62</v>
      </c>
      <c r="H234" s="63" t="s">
        <v>65</v>
      </c>
      <c r="I234" s="63" t="s">
        <v>32</v>
      </c>
      <c r="J234" s="63" t="s">
        <v>48</v>
      </c>
      <c r="K234" s="63" t="s">
        <v>32</v>
      </c>
      <c r="L234" s="63" t="s">
        <v>33</v>
      </c>
      <c r="M234" s="63">
        <v>33</v>
      </c>
      <c r="N234" s="63">
        <v>0</v>
      </c>
      <c r="O234" s="63">
        <v>4</v>
      </c>
      <c r="P234" s="63">
        <v>5</v>
      </c>
      <c r="Q234" s="63">
        <v>1</v>
      </c>
      <c r="R234" s="63"/>
      <c r="S234" s="63"/>
      <c r="T234" s="63">
        <v>1</v>
      </c>
      <c r="U234" s="63"/>
      <c r="V234" s="63" t="s">
        <v>48</v>
      </c>
      <c r="W234" s="63">
        <v>6</v>
      </c>
      <c r="X234" s="63">
        <v>26</v>
      </c>
    </row>
    <row r="235" spans="1:24" ht="16.5" thickBot="1" x14ac:dyDescent="0.3">
      <c r="A235" s="64" t="s">
        <v>599</v>
      </c>
      <c r="B235" s="63">
        <v>34</v>
      </c>
      <c r="C235" s="63" t="s">
        <v>36</v>
      </c>
      <c r="D235" s="63" t="s">
        <v>36</v>
      </c>
      <c r="E235" s="63" t="s">
        <v>45</v>
      </c>
      <c r="F235" s="63" t="s">
        <v>63</v>
      </c>
      <c r="G235" s="63" t="s">
        <v>62</v>
      </c>
      <c r="H235" s="63" t="s">
        <v>49</v>
      </c>
      <c r="I235" s="63" t="s">
        <v>45</v>
      </c>
      <c r="J235" s="63" t="s">
        <v>48</v>
      </c>
      <c r="K235" s="63" t="s">
        <v>33</v>
      </c>
      <c r="L235" s="63" t="s">
        <v>32</v>
      </c>
      <c r="M235" s="63">
        <v>34</v>
      </c>
      <c r="N235" s="63">
        <v>0</v>
      </c>
      <c r="O235" s="63">
        <v>7</v>
      </c>
      <c r="P235" s="63">
        <v>3</v>
      </c>
      <c r="Q235" s="63">
        <v>0</v>
      </c>
      <c r="R235" s="63"/>
      <c r="S235" s="63"/>
      <c r="T235" s="63"/>
      <c r="U235" s="63"/>
      <c r="V235" s="63" t="s">
        <v>60</v>
      </c>
      <c r="W235" s="63">
        <v>21</v>
      </c>
      <c r="X235" s="63">
        <v>30</v>
      </c>
    </row>
    <row r="236" spans="1:24" ht="16.5" thickBot="1" x14ac:dyDescent="0.3">
      <c r="A236" s="64" t="s">
        <v>600</v>
      </c>
      <c r="B236" s="63">
        <v>35</v>
      </c>
      <c r="C236" s="63" t="s">
        <v>45</v>
      </c>
      <c r="D236" s="63" t="s">
        <v>36</v>
      </c>
      <c r="E236" s="63" t="s">
        <v>62</v>
      </c>
      <c r="F236" s="63" t="s">
        <v>38</v>
      </c>
      <c r="G236" s="63" t="s">
        <v>62</v>
      </c>
      <c r="H236" s="63" t="s">
        <v>49</v>
      </c>
      <c r="I236" s="63" t="s">
        <v>60</v>
      </c>
      <c r="J236" s="63" t="s">
        <v>60</v>
      </c>
      <c r="K236" s="63" t="s">
        <v>32</v>
      </c>
      <c r="L236" s="63" t="s">
        <v>49</v>
      </c>
      <c r="M236" s="63">
        <v>35</v>
      </c>
      <c r="N236" s="63">
        <v>0</v>
      </c>
      <c r="O236" s="63">
        <v>8</v>
      </c>
      <c r="P236" s="63">
        <v>2</v>
      </c>
      <c r="Q236" s="63">
        <v>0</v>
      </c>
      <c r="R236" s="63">
        <v>2</v>
      </c>
      <c r="S236" s="63"/>
      <c r="T236" s="63">
        <v>1</v>
      </c>
      <c r="U236" s="63"/>
      <c r="V236" s="63" t="s">
        <v>32</v>
      </c>
      <c r="W236" s="63">
        <v>18</v>
      </c>
      <c r="X236" s="63">
        <v>1</v>
      </c>
    </row>
    <row r="237" spans="1:24" ht="16.5" thickBot="1" x14ac:dyDescent="0.3">
      <c r="A237" s="64" t="s">
        <v>601</v>
      </c>
      <c r="B237" s="63">
        <v>36</v>
      </c>
      <c r="C237" s="63" t="s">
        <v>45</v>
      </c>
      <c r="D237" s="63" t="s">
        <v>39</v>
      </c>
      <c r="E237" s="63" t="s">
        <v>58</v>
      </c>
      <c r="F237" s="63" t="s">
        <v>64</v>
      </c>
      <c r="G237" s="63" t="s">
        <v>62</v>
      </c>
      <c r="H237" s="63" t="s">
        <v>39</v>
      </c>
      <c r="I237" s="63" t="s">
        <v>36</v>
      </c>
      <c r="J237" s="63" t="s">
        <v>48</v>
      </c>
      <c r="K237" s="63" t="s">
        <v>62</v>
      </c>
      <c r="L237" s="63" t="s">
        <v>38</v>
      </c>
      <c r="M237" s="63">
        <v>36</v>
      </c>
      <c r="N237" s="63">
        <v>0</v>
      </c>
      <c r="O237" s="63">
        <v>5</v>
      </c>
      <c r="P237" s="63">
        <v>4</v>
      </c>
      <c r="Q237" s="63">
        <v>1</v>
      </c>
      <c r="R237" s="63">
        <v>2</v>
      </c>
      <c r="S237" s="63"/>
      <c r="T237" s="63"/>
      <c r="U237" s="63"/>
      <c r="V237" s="63" t="s">
        <v>39</v>
      </c>
      <c r="W237" s="63">
        <v>9</v>
      </c>
      <c r="X237" s="63">
        <v>25</v>
      </c>
    </row>
    <row r="238" spans="1:24" ht="16.5" thickBot="1" x14ac:dyDescent="0.3">
      <c r="A238" s="67" t="s">
        <v>70</v>
      </c>
      <c r="B238" s="63"/>
      <c r="C238" s="67"/>
      <c r="D238" s="67">
        <v>7</v>
      </c>
      <c r="E238" s="67">
        <v>2</v>
      </c>
      <c r="F238" s="67">
        <v>3</v>
      </c>
      <c r="G238" s="67"/>
      <c r="H238" s="67">
        <v>7</v>
      </c>
      <c r="I238" s="67">
        <v>5</v>
      </c>
      <c r="J238" s="67">
        <v>8</v>
      </c>
      <c r="K238" s="67">
        <v>1</v>
      </c>
      <c r="L238" s="67">
        <v>3</v>
      </c>
      <c r="M238" s="63"/>
      <c r="N238" s="63">
        <v>36</v>
      </c>
      <c r="O238" s="63">
        <v>209</v>
      </c>
      <c r="P238" s="63">
        <v>101</v>
      </c>
      <c r="Q238" s="63">
        <v>14</v>
      </c>
      <c r="R238" s="268"/>
      <c r="S238" s="269"/>
      <c r="T238" s="269"/>
      <c r="U238" s="269"/>
      <c r="V238" s="269"/>
      <c r="W238" s="270"/>
      <c r="X238" s="63">
        <v>5</v>
      </c>
    </row>
    <row r="239" spans="1:24" ht="16.5" thickBot="1" x14ac:dyDescent="0.3">
      <c r="A239" s="120" t="s">
        <v>425</v>
      </c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 s="63">
        <v>3</v>
      </c>
    </row>
    <row r="240" spans="1:24" ht="16.5" thickBot="1" x14ac:dyDescent="0.3">
      <c r="A240" s="273" t="e" vm="2">
        <v>#VALUE!</v>
      </c>
      <c r="B240" s="153" t="s">
        <v>79</v>
      </c>
      <c r="C240" s="273" t="e" vm="1">
        <v>#VALUE!</v>
      </c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 s="63">
        <v>8</v>
      </c>
    </row>
    <row r="241" spans="1:28" ht="16.5" thickBot="1" x14ac:dyDescent="0.3">
      <c r="A241" s="273"/>
      <c r="B241" s="59"/>
      <c r="C241" s="273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 s="63">
        <v>35</v>
      </c>
    </row>
    <row r="242" spans="1:28" ht="16.5" thickBot="1" x14ac:dyDescent="0.3">
      <c r="A242" s="273"/>
      <c r="B242" s="153" t="s">
        <v>80</v>
      </c>
      <c r="C242" s="273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 s="63">
        <v>17</v>
      </c>
    </row>
    <row r="243" spans="1:28" x14ac:dyDescent="0.25">
      <c r="A243" s="273"/>
      <c r="B243" s="153" t="s">
        <v>81</v>
      </c>
      <c r="C243" s="27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</row>
    <row r="244" spans="1:28" x14ac:dyDescent="0.25">
      <c r="A244" s="273"/>
      <c r="B244" s="153" t="s">
        <v>82</v>
      </c>
      <c r="C244" s="273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</row>
    <row r="245" spans="1:28" ht="16.5" thickBot="1" x14ac:dyDescent="0.3">
      <c r="A245" s="273"/>
      <c r="B245" s="153" t="s">
        <v>427</v>
      </c>
      <c r="C245" s="273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</row>
    <row r="246" spans="1:28" ht="16.5" thickBot="1" x14ac:dyDescent="0.3">
      <c r="A246" s="154" t="s">
        <v>84</v>
      </c>
      <c r="B246" s="63" t="s">
        <v>85</v>
      </c>
      <c r="C246" s="154" t="s">
        <v>86</v>
      </c>
      <c r="D246" s="63" t="s">
        <v>87</v>
      </c>
      <c r="E246" s="154" t="s">
        <v>88</v>
      </c>
      <c r="F246" s="63" t="s">
        <v>141</v>
      </c>
      <c r="G246" s="154" t="s">
        <v>89</v>
      </c>
      <c r="H246" s="63" t="s">
        <v>135</v>
      </c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</row>
    <row r="247" spans="1:28" ht="16.5" thickBot="1" x14ac:dyDescent="0.3">
      <c r="A247" s="264" t="s">
        <v>41</v>
      </c>
      <c r="B247" s="264" t="s">
        <v>37</v>
      </c>
      <c r="C247" s="271" t="s">
        <v>50</v>
      </c>
      <c r="D247" s="271" t="s">
        <v>51</v>
      </c>
      <c r="E247" s="271" t="s">
        <v>52</v>
      </c>
      <c r="F247" s="271" t="s">
        <v>53</v>
      </c>
      <c r="G247" s="271" t="s">
        <v>313</v>
      </c>
      <c r="H247" s="271" t="s">
        <v>54</v>
      </c>
      <c r="I247" s="271" t="s">
        <v>55</v>
      </c>
      <c r="J247" s="271" t="s">
        <v>56</v>
      </c>
      <c r="K247" s="271" t="s">
        <v>57</v>
      </c>
      <c r="L247" s="271" t="s">
        <v>153</v>
      </c>
      <c r="M247" s="264" t="s">
        <v>37</v>
      </c>
      <c r="N247" s="264" t="s">
        <v>154</v>
      </c>
      <c r="O247" s="264" t="s">
        <v>155</v>
      </c>
      <c r="P247" s="264" t="s">
        <v>156</v>
      </c>
      <c r="Q247" s="264" t="s">
        <v>157</v>
      </c>
      <c r="R247" s="266" t="s">
        <v>158</v>
      </c>
      <c r="S247" s="267"/>
      <c r="T247" s="266" t="s">
        <v>159</v>
      </c>
      <c r="U247" s="267"/>
      <c r="V247" s="264" t="s">
        <v>107</v>
      </c>
      <c r="W247" s="264" t="s">
        <v>160</v>
      </c>
      <c r="X247"/>
    </row>
    <row r="248" spans="1:28" ht="16.5" thickBot="1" x14ac:dyDescent="0.3">
      <c r="A248" s="265"/>
      <c r="B248" s="265"/>
      <c r="C248" s="272"/>
      <c r="D248" s="272"/>
      <c r="E248" s="272"/>
      <c r="F248" s="272"/>
      <c r="G248" s="272"/>
      <c r="H248" s="272"/>
      <c r="I248" s="272"/>
      <c r="J248" s="272"/>
      <c r="K248" s="272"/>
      <c r="L248" s="272"/>
      <c r="M248" s="265"/>
      <c r="N248" s="265"/>
      <c r="O248" s="265"/>
      <c r="P248" s="265"/>
      <c r="Q248" s="265"/>
      <c r="R248" s="155" t="s">
        <v>161</v>
      </c>
      <c r="S248" s="155" t="s">
        <v>162</v>
      </c>
      <c r="T248" s="155" t="s">
        <v>161</v>
      </c>
      <c r="U248" s="155" t="s">
        <v>162</v>
      </c>
      <c r="V248" s="265"/>
      <c r="W248" s="265"/>
      <c r="X248"/>
    </row>
    <row r="249" spans="1:28" ht="16.5" thickBot="1" x14ac:dyDescent="0.3">
      <c r="A249" s="64" t="s">
        <v>602</v>
      </c>
      <c r="B249" s="63">
        <v>1</v>
      </c>
      <c r="C249" s="63" t="s">
        <v>36</v>
      </c>
      <c r="D249" s="63" t="s">
        <v>33</v>
      </c>
      <c r="E249" s="63" t="s">
        <v>63</v>
      </c>
      <c r="F249" s="63" t="s">
        <v>45</v>
      </c>
      <c r="G249" s="63" t="s">
        <v>33</v>
      </c>
      <c r="H249" s="63" t="s">
        <v>40</v>
      </c>
      <c r="I249" s="63"/>
      <c r="J249" s="63" t="s">
        <v>28</v>
      </c>
      <c r="K249" s="63" t="s">
        <v>68</v>
      </c>
      <c r="L249" s="63" t="s">
        <v>38</v>
      </c>
      <c r="M249" s="63">
        <v>1</v>
      </c>
      <c r="N249" s="63">
        <v>3</v>
      </c>
      <c r="O249" s="63">
        <v>5</v>
      </c>
      <c r="P249" s="63">
        <v>1</v>
      </c>
      <c r="Q249" s="63">
        <v>0</v>
      </c>
      <c r="R249" s="63">
        <v>25</v>
      </c>
      <c r="S249" s="63"/>
      <c r="T249" s="63"/>
      <c r="U249" s="63"/>
      <c r="V249" s="63" t="s">
        <v>35</v>
      </c>
      <c r="W249" s="63">
        <v>30</v>
      </c>
      <c r="X249"/>
      <c r="AA249" s="14">
        <v>0</v>
      </c>
      <c r="AB249" s="14">
        <f>COUNTIF($N$249:$N$284,"=0")</f>
        <v>22</v>
      </c>
    </row>
    <row r="250" spans="1:28" ht="16.5" thickBot="1" x14ac:dyDescent="0.3">
      <c r="A250" s="64" t="s">
        <v>603</v>
      </c>
      <c r="B250" s="63">
        <v>2</v>
      </c>
      <c r="C250" s="63" t="s">
        <v>38</v>
      </c>
      <c r="D250" s="63" t="s">
        <v>60</v>
      </c>
      <c r="E250" s="63" t="s">
        <v>62</v>
      </c>
      <c r="F250" s="63" t="s">
        <v>49</v>
      </c>
      <c r="G250" s="63" t="s">
        <v>33</v>
      </c>
      <c r="H250" s="63" t="s">
        <v>63</v>
      </c>
      <c r="I250" s="63"/>
      <c r="J250" s="63" t="s">
        <v>45</v>
      </c>
      <c r="K250" s="63" t="s">
        <v>45</v>
      </c>
      <c r="L250" s="63" t="s">
        <v>38</v>
      </c>
      <c r="M250" s="63">
        <v>2</v>
      </c>
      <c r="N250" s="63">
        <v>0</v>
      </c>
      <c r="O250" s="63">
        <v>7</v>
      </c>
      <c r="P250" s="63">
        <v>2</v>
      </c>
      <c r="Q250" s="63">
        <v>0</v>
      </c>
      <c r="R250" s="63">
        <v>6</v>
      </c>
      <c r="S250" s="63"/>
      <c r="T250" s="63"/>
      <c r="U250" s="63"/>
      <c r="V250" s="63" t="s">
        <v>32</v>
      </c>
      <c r="W250" s="63">
        <v>20</v>
      </c>
      <c r="X250"/>
      <c r="AA250" s="14">
        <v>1</v>
      </c>
      <c r="AB250" s="14">
        <f>COUNTIF($N$249:$N$284,"=1")</f>
        <v>8</v>
      </c>
    </row>
    <row r="251" spans="1:28" ht="16.5" thickBot="1" x14ac:dyDescent="0.3">
      <c r="A251" s="64" t="s">
        <v>604</v>
      </c>
      <c r="B251" s="63">
        <v>3</v>
      </c>
      <c r="C251" s="63" t="s">
        <v>33</v>
      </c>
      <c r="D251" s="63" t="s">
        <v>39</v>
      </c>
      <c r="E251" s="63" t="s">
        <v>63</v>
      </c>
      <c r="F251" s="63" t="s">
        <v>33</v>
      </c>
      <c r="G251" s="63" t="s">
        <v>33</v>
      </c>
      <c r="H251" s="63" t="s">
        <v>60</v>
      </c>
      <c r="I251" s="63"/>
      <c r="J251" s="63" t="s">
        <v>62</v>
      </c>
      <c r="K251" s="63" t="s">
        <v>39</v>
      </c>
      <c r="L251" s="63" t="s">
        <v>39</v>
      </c>
      <c r="M251" s="63">
        <v>3</v>
      </c>
      <c r="N251" s="63">
        <v>0</v>
      </c>
      <c r="O251" s="63">
        <v>7</v>
      </c>
      <c r="P251" s="63">
        <v>2</v>
      </c>
      <c r="Q251" s="63">
        <v>0</v>
      </c>
      <c r="R251" s="63">
        <v>6</v>
      </c>
      <c r="S251" s="63"/>
      <c r="T251" s="63"/>
      <c r="U251" s="63"/>
      <c r="V251" s="63" t="s">
        <v>38</v>
      </c>
      <c r="W251" s="63">
        <v>11</v>
      </c>
      <c r="X251"/>
      <c r="AA251" s="14">
        <v>2</v>
      </c>
      <c r="AB251" s="14">
        <f>COUNTIF($N$249:$N$284,"=2")</f>
        <v>1</v>
      </c>
    </row>
    <row r="252" spans="1:28" ht="16.5" thickBot="1" x14ac:dyDescent="0.3">
      <c r="A252" s="64" t="s">
        <v>605</v>
      </c>
      <c r="B252" s="63">
        <v>4</v>
      </c>
      <c r="C252" s="63" t="s">
        <v>32</v>
      </c>
      <c r="D252" s="63" t="s">
        <v>48</v>
      </c>
      <c r="E252" s="63" t="s">
        <v>62</v>
      </c>
      <c r="F252" s="63" t="s">
        <v>67</v>
      </c>
      <c r="G252" s="63" t="s">
        <v>33</v>
      </c>
      <c r="H252" s="63" t="s">
        <v>63</v>
      </c>
      <c r="I252" s="63"/>
      <c r="J252" s="63" t="s">
        <v>38</v>
      </c>
      <c r="K252" s="63" t="s">
        <v>67</v>
      </c>
      <c r="L252" s="63" t="s">
        <v>58</v>
      </c>
      <c r="M252" s="63">
        <v>4</v>
      </c>
      <c r="N252" s="63">
        <v>0</v>
      </c>
      <c r="O252" s="63">
        <v>3</v>
      </c>
      <c r="P252" s="63">
        <v>4</v>
      </c>
      <c r="Q252" s="63">
        <v>2</v>
      </c>
      <c r="R252" s="63"/>
      <c r="S252" s="63"/>
      <c r="T252" s="63"/>
      <c r="U252" s="63"/>
      <c r="V252" s="63" t="s">
        <v>63</v>
      </c>
      <c r="W252" s="63">
        <v>5</v>
      </c>
      <c r="X252" s="274" t="s">
        <v>160</v>
      </c>
      <c r="AA252" s="14">
        <v>3</v>
      </c>
      <c r="AB252" s="14">
        <f>COUNTIF($N$249:$N$284,"=3")</f>
        <v>3</v>
      </c>
    </row>
    <row r="253" spans="1:28" ht="16.5" thickBot="1" x14ac:dyDescent="0.3">
      <c r="A253" s="64" t="s">
        <v>606</v>
      </c>
      <c r="B253" s="63">
        <v>5</v>
      </c>
      <c r="C253" s="63" t="s">
        <v>33</v>
      </c>
      <c r="D253" s="63" t="s">
        <v>32</v>
      </c>
      <c r="E253" s="63" t="s">
        <v>62</v>
      </c>
      <c r="F253" s="63" t="s">
        <v>74</v>
      </c>
      <c r="G253" s="63" t="s">
        <v>33</v>
      </c>
      <c r="H253" s="63" t="s">
        <v>61</v>
      </c>
      <c r="I253" s="63"/>
      <c r="J253" s="63" t="s">
        <v>45</v>
      </c>
      <c r="K253" s="63" t="s">
        <v>33</v>
      </c>
      <c r="L253" s="63" t="s">
        <v>32</v>
      </c>
      <c r="M253" s="63">
        <v>5</v>
      </c>
      <c r="N253" s="63">
        <v>1</v>
      </c>
      <c r="O253" s="63">
        <v>7</v>
      </c>
      <c r="P253" s="63">
        <v>1</v>
      </c>
      <c r="Q253" s="63">
        <v>0</v>
      </c>
      <c r="R253" s="63">
        <v>24</v>
      </c>
      <c r="S253" s="63"/>
      <c r="T253" s="63"/>
      <c r="U253" s="63"/>
      <c r="V253" s="63" t="s">
        <v>61</v>
      </c>
      <c r="W253" s="63">
        <v>24</v>
      </c>
      <c r="X253" s="275"/>
      <c r="AA253" s="14">
        <v>4</v>
      </c>
      <c r="AB253" s="14">
        <f>COUNTIF($N$249:$N$284,"=4")</f>
        <v>1</v>
      </c>
    </row>
    <row r="254" spans="1:28" ht="16.5" thickBot="1" x14ac:dyDescent="0.3">
      <c r="A254" s="64" t="s">
        <v>607</v>
      </c>
      <c r="B254" s="63">
        <v>6</v>
      </c>
      <c r="C254" s="63" t="s">
        <v>32</v>
      </c>
      <c r="D254" s="63" t="s">
        <v>33</v>
      </c>
      <c r="E254" s="63" t="s">
        <v>63</v>
      </c>
      <c r="F254" s="63" t="s">
        <v>36</v>
      </c>
      <c r="G254" s="63" t="s">
        <v>38</v>
      </c>
      <c r="H254" s="63" t="s">
        <v>38</v>
      </c>
      <c r="I254" s="63"/>
      <c r="J254" s="63" t="s">
        <v>33</v>
      </c>
      <c r="K254" s="63" t="s">
        <v>67</v>
      </c>
      <c r="L254" s="63" t="s">
        <v>48</v>
      </c>
      <c r="M254" s="63">
        <v>6</v>
      </c>
      <c r="N254" s="63">
        <v>0</v>
      </c>
      <c r="O254" s="63">
        <v>6</v>
      </c>
      <c r="P254" s="63">
        <v>2</v>
      </c>
      <c r="Q254" s="63">
        <v>1</v>
      </c>
      <c r="R254" s="63"/>
      <c r="S254" s="63"/>
      <c r="T254" s="63"/>
      <c r="U254" s="63"/>
      <c r="V254" s="63" t="s">
        <v>38</v>
      </c>
      <c r="W254" s="63">
        <v>13</v>
      </c>
      <c r="X254" s="63">
        <v>10</v>
      </c>
      <c r="AA254" s="14">
        <v>5</v>
      </c>
      <c r="AB254" s="14">
        <f>COUNTIF($N$249:$N$284,"=5")</f>
        <v>0</v>
      </c>
    </row>
    <row r="255" spans="1:28" ht="16.5" thickBot="1" x14ac:dyDescent="0.3">
      <c r="A255" s="64" t="s">
        <v>608</v>
      </c>
      <c r="B255" s="63">
        <v>7</v>
      </c>
      <c r="C255" s="63" t="s">
        <v>49</v>
      </c>
      <c r="D255" s="63" t="s">
        <v>60</v>
      </c>
      <c r="E255" s="63" t="s">
        <v>74</v>
      </c>
      <c r="F255" s="63" t="s">
        <v>32</v>
      </c>
      <c r="G255" s="63" t="s">
        <v>33</v>
      </c>
      <c r="H255" s="63" t="s">
        <v>36</v>
      </c>
      <c r="I255" s="63"/>
      <c r="J255" s="63" t="s">
        <v>35</v>
      </c>
      <c r="K255" s="63" t="s">
        <v>38</v>
      </c>
      <c r="L255" s="63" t="s">
        <v>33</v>
      </c>
      <c r="M255" s="63">
        <v>7</v>
      </c>
      <c r="N255" s="63">
        <v>1</v>
      </c>
      <c r="O255" s="63">
        <v>8</v>
      </c>
      <c r="P255" s="63">
        <v>0</v>
      </c>
      <c r="Q255" s="63">
        <v>0</v>
      </c>
      <c r="R255" s="63">
        <v>10</v>
      </c>
      <c r="S255" s="63"/>
      <c r="T255" s="63"/>
      <c r="U255" s="63"/>
      <c r="V255" s="63" t="s">
        <v>49</v>
      </c>
      <c r="W255" s="63">
        <v>28</v>
      </c>
      <c r="X255" s="63">
        <v>29</v>
      </c>
      <c r="AA255" s="14">
        <v>6</v>
      </c>
      <c r="AB255" s="14">
        <f>COUNTIF($N$249:$N$284,"=6")</f>
        <v>0</v>
      </c>
    </row>
    <row r="256" spans="1:28" ht="16.5" thickBot="1" x14ac:dyDescent="0.3">
      <c r="A256" s="64" t="s">
        <v>609</v>
      </c>
      <c r="B256" s="63">
        <v>8</v>
      </c>
      <c r="C256" s="63" t="s">
        <v>30</v>
      </c>
      <c r="D256" s="63" t="s">
        <v>32</v>
      </c>
      <c r="E256" s="63" t="s">
        <v>33</v>
      </c>
      <c r="F256" s="63" t="s">
        <v>35</v>
      </c>
      <c r="G256" s="63" t="s">
        <v>33</v>
      </c>
      <c r="H256" s="63" t="s">
        <v>35</v>
      </c>
      <c r="I256" s="63"/>
      <c r="J256" s="63" t="s">
        <v>61</v>
      </c>
      <c r="K256" s="63" t="s">
        <v>49</v>
      </c>
      <c r="L256" s="63" t="s">
        <v>35</v>
      </c>
      <c r="M256" s="63">
        <v>8</v>
      </c>
      <c r="N256" s="63">
        <v>1</v>
      </c>
      <c r="O256" s="63">
        <v>8</v>
      </c>
      <c r="P256" s="63">
        <v>0</v>
      </c>
      <c r="Q256" s="63">
        <v>0</v>
      </c>
      <c r="R256" s="63">
        <v>11</v>
      </c>
      <c r="S256" s="63"/>
      <c r="T256" s="63"/>
      <c r="U256" s="63"/>
      <c r="V256" s="63" t="s">
        <v>49</v>
      </c>
      <c r="W256" s="63">
        <v>28</v>
      </c>
      <c r="X256" s="63">
        <v>9</v>
      </c>
      <c r="AA256" s="14">
        <v>7</v>
      </c>
      <c r="AB256" s="14">
        <f>COUNTIF($N$249:$N$284,"=7")</f>
        <v>0</v>
      </c>
    </row>
    <row r="257" spans="1:28" ht="16.5" thickBot="1" x14ac:dyDescent="0.3">
      <c r="A257" s="64" t="s">
        <v>331</v>
      </c>
      <c r="B257" s="63">
        <v>9</v>
      </c>
      <c r="C257" s="63" t="s">
        <v>33</v>
      </c>
      <c r="D257" s="63" t="s">
        <v>38</v>
      </c>
      <c r="E257" s="63" t="s">
        <v>62</v>
      </c>
      <c r="F257" s="63" t="s">
        <v>47</v>
      </c>
      <c r="G257" s="63" t="s">
        <v>38</v>
      </c>
      <c r="H257" s="63" t="s">
        <v>58</v>
      </c>
      <c r="I257" s="63"/>
      <c r="J257" s="63" t="s">
        <v>58</v>
      </c>
      <c r="K257" s="63" t="s">
        <v>67</v>
      </c>
      <c r="L257" s="63" t="s">
        <v>62</v>
      </c>
      <c r="M257" s="63">
        <v>9</v>
      </c>
      <c r="N257" s="63">
        <v>0</v>
      </c>
      <c r="O257" s="63">
        <v>3</v>
      </c>
      <c r="P257" s="63">
        <v>4</v>
      </c>
      <c r="Q257" s="63">
        <v>2</v>
      </c>
      <c r="R257" s="63">
        <v>3</v>
      </c>
      <c r="S257" s="63"/>
      <c r="T257" s="63"/>
      <c r="U257" s="63"/>
      <c r="V257" s="63" t="s">
        <v>62</v>
      </c>
      <c r="W257" s="63">
        <v>4</v>
      </c>
      <c r="X257" s="63">
        <v>9</v>
      </c>
      <c r="AA257" s="14">
        <v>8</v>
      </c>
      <c r="AB257" s="14">
        <f>COUNTIF($N$249:$N$284,"=8")</f>
        <v>1</v>
      </c>
    </row>
    <row r="258" spans="1:28" ht="16.5" thickBot="1" x14ac:dyDescent="0.3">
      <c r="A258" s="64" t="s">
        <v>332</v>
      </c>
      <c r="B258" s="63">
        <v>10</v>
      </c>
      <c r="C258" s="63" t="s">
        <v>60</v>
      </c>
      <c r="D258" s="63" t="s">
        <v>39</v>
      </c>
      <c r="E258" s="63" t="s">
        <v>33</v>
      </c>
      <c r="F258" s="63" t="s">
        <v>49</v>
      </c>
      <c r="G258" s="63" t="s">
        <v>38</v>
      </c>
      <c r="H258" s="63" t="s">
        <v>32</v>
      </c>
      <c r="I258" s="63"/>
      <c r="J258" s="63" t="s">
        <v>49</v>
      </c>
      <c r="K258" s="63" t="s">
        <v>63</v>
      </c>
      <c r="L258" s="63" t="s">
        <v>60</v>
      </c>
      <c r="M258" s="63">
        <v>10</v>
      </c>
      <c r="N258" s="63">
        <v>0</v>
      </c>
      <c r="O258" s="63">
        <v>8</v>
      </c>
      <c r="P258" s="63">
        <v>1</v>
      </c>
      <c r="Q258" s="63">
        <v>0</v>
      </c>
      <c r="R258" s="63">
        <v>9</v>
      </c>
      <c r="S258" s="63"/>
      <c r="T258" s="63"/>
      <c r="U258" s="63"/>
      <c r="V258" s="63" t="s">
        <v>32</v>
      </c>
      <c r="W258" s="63">
        <v>19</v>
      </c>
      <c r="X258" s="63">
        <v>11</v>
      </c>
      <c r="AA258" s="14">
        <v>9</v>
      </c>
      <c r="AB258" s="14">
        <f>COUNTIF($N$249:$N$284,"=9")</f>
        <v>0</v>
      </c>
    </row>
    <row r="259" spans="1:28" ht="16.5" thickBot="1" x14ac:dyDescent="0.3">
      <c r="A259" s="64" t="s">
        <v>610</v>
      </c>
      <c r="B259" s="63">
        <v>11</v>
      </c>
      <c r="C259" s="63" t="s">
        <v>35</v>
      </c>
      <c r="D259" s="63" t="s">
        <v>60</v>
      </c>
      <c r="E259" s="63" t="s">
        <v>63</v>
      </c>
      <c r="F259" s="63" t="s">
        <v>38</v>
      </c>
      <c r="G259" s="63" t="s">
        <v>38</v>
      </c>
      <c r="H259" s="63" t="s">
        <v>39</v>
      </c>
      <c r="I259" s="63"/>
      <c r="J259" s="63" t="s">
        <v>49</v>
      </c>
      <c r="K259" s="63" t="s">
        <v>67</v>
      </c>
      <c r="L259" s="63" t="s">
        <v>33</v>
      </c>
      <c r="M259" s="63">
        <v>11</v>
      </c>
      <c r="N259" s="63">
        <v>0</v>
      </c>
      <c r="O259" s="63">
        <v>7</v>
      </c>
      <c r="P259" s="63">
        <v>1</v>
      </c>
      <c r="Q259" s="63">
        <v>1</v>
      </c>
      <c r="R259" s="63">
        <v>2</v>
      </c>
      <c r="S259" s="63"/>
      <c r="T259" s="63"/>
      <c r="U259" s="63"/>
      <c r="V259" s="63" t="s">
        <v>38</v>
      </c>
      <c r="W259" s="63">
        <v>16</v>
      </c>
      <c r="X259" s="63">
        <v>6</v>
      </c>
      <c r="AA259" s="14">
        <v>10</v>
      </c>
      <c r="AB259" s="14">
        <f>COUNTIF($N$249:$N$284,"=10")</f>
        <v>0</v>
      </c>
    </row>
    <row r="260" spans="1:28" ht="16.5" thickBot="1" x14ac:dyDescent="0.3">
      <c r="A260" s="64" t="s">
        <v>323</v>
      </c>
      <c r="B260" s="63">
        <v>12</v>
      </c>
      <c r="C260" s="63" t="s">
        <v>68</v>
      </c>
      <c r="D260" s="63" t="s">
        <v>61</v>
      </c>
      <c r="E260" s="63" t="s">
        <v>74</v>
      </c>
      <c r="F260" s="63" t="s">
        <v>71</v>
      </c>
      <c r="G260" s="63" t="s">
        <v>74</v>
      </c>
      <c r="H260" s="63" t="s">
        <v>69</v>
      </c>
      <c r="I260" s="63"/>
      <c r="J260" s="63" t="s">
        <v>106</v>
      </c>
      <c r="K260" s="63" t="s">
        <v>75</v>
      </c>
      <c r="L260" s="63" t="s">
        <v>72</v>
      </c>
      <c r="M260" s="63">
        <v>12</v>
      </c>
      <c r="N260" s="63">
        <v>8</v>
      </c>
      <c r="O260" s="63">
        <v>1</v>
      </c>
      <c r="P260" s="63">
        <v>0</v>
      </c>
      <c r="Q260" s="63">
        <v>0</v>
      </c>
      <c r="R260" s="63">
        <v>73</v>
      </c>
      <c r="S260" s="63"/>
      <c r="T260" s="63">
        <v>2</v>
      </c>
      <c r="U260" s="63"/>
      <c r="V260" s="63" t="s">
        <v>74</v>
      </c>
      <c r="W260" s="63">
        <v>34</v>
      </c>
      <c r="X260" s="63">
        <v>18</v>
      </c>
      <c r="AB260" s="14">
        <f>SUM(AB249:AB259)</f>
        <v>36</v>
      </c>
    </row>
    <row r="261" spans="1:28" ht="16.5" thickBot="1" x14ac:dyDescent="0.3">
      <c r="A261" s="64" t="s">
        <v>611</v>
      </c>
      <c r="B261" s="63">
        <v>13</v>
      </c>
      <c r="C261" s="63" t="s">
        <v>36</v>
      </c>
      <c r="D261" s="63" t="s">
        <v>60</v>
      </c>
      <c r="E261" s="63" t="s">
        <v>39</v>
      </c>
      <c r="F261" s="63" t="s">
        <v>63</v>
      </c>
      <c r="G261" s="63" t="s">
        <v>33</v>
      </c>
      <c r="H261" s="63" t="s">
        <v>61</v>
      </c>
      <c r="I261" s="63"/>
      <c r="J261" s="63" t="s">
        <v>31</v>
      </c>
      <c r="K261" s="63" t="s">
        <v>60</v>
      </c>
      <c r="L261" s="63" t="s">
        <v>35</v>
      </c>
      <c r="M261" s="63">
        <v>13</v>
      </c>
      <c r="N261" s="63">
        <v>1</v>
      </c>
      <c r="O261" s="63">
        <v>7</v>
      </c>
      <c r="P261" s="63">
        <v>1</v>
      </c>
      <c r="Q261" s="63">
        <v>0</v>
      </c>
      <c r="R261" s="63">
        <v>2</v>
      </c>
      <c r="S261" s="63"/>
      <c r="T261" s="63"/>
      <c r="U261" s="63"/>
      <c r="V261" s="63" t="s">
        <v>60</v>
      </c>
      <c r="W261" s="63">
        <v>23</v>
      </c>
      <c r="X261" s="63">
        <v>22</v>
      </c>
    </row>
    <row r="262" spans="1:28" ht="16.5" thickBot="1" x14ac:dyDescent="0.3">
      <c r="A262" s="64" t="s">
        <v>612</v>
      </c>
      <c r="B262" s="63">
        <v>14</v>
      </c>
      <c r="C262" s="63" t="s">
        <v>49</v>
      </c>
      <c r="D262" s="63" t="s">
        <v>60</v>
      </c>
      <c r="E262" s="63" t="s">
        <v>33</v>
      </c>
      <c r="F262" s="63" t="s">
        <v>48</v>
      </c>
      <c r="G262" s="63" t="s">
        <v>38</v>
      </c>
      <c r="H262" s="63" t="s">
        <v>32</v>
      </c>
      <c r="I262" s="63"/>
      <c r="J262" s="63" t="s">
        <v>38</v>
      </c>
      <c r="K262" s="63" t="s">
        <v>35</v>
      </c>
      <c r="L262" s="63" t="s">
        <v>39</v>
      </c>
      <c r="M262" s="63">
        <v>14</v>
      </c>
      <c r="N262" s="63">
        <v>0</v>
      </c>
      <c r="O262" s="63">
        <v>8</v>
      </c>
      <c r="P262" s="63">
        <v>1</v>
      </c>
      <c r="Q262" s="63">
        <v>0</v>
      </c>
      <c r="R262" s="63">
        <v>11</v>
      </c>
      <c r="S262" s="63"/>
      <c r="T262" s="63"/>
      <c r="U262" s="63"/>
      <c r="V262" s="63" t="s">
        <v>32</v>
      </c>
      <c r="W262" s="63">
        <v>18</v>
      </c>
      <c r="X262" s="63">
        <v>17</v>
      </c>
    </row>
    <row r="263" spans="1:28" ht="16.5" thickBot="1" x14ac:dyDescent="0.3">
      <c r="A263" s="64" t="s">
        <v>336</v>
      </c>
      <c r="B263" s="63">
        <v>15</v>
      </c>
      <c r="C263" s="63" t="s">
        <v>61</v>
      </c>
      <c r="D263" s="63" t="s">
        <v>38</v>
      </c>
      <c r="E263" s="63" t="s">
        <v>33</v>
      </c>
      <c r="F263" s="63" t="s">
        <v>60</v>
      </c>
      <c r="G263" s="63" t="s">
        <v>39</v>
      </c>
      <c r="H263" s="63" t="s">
        <v>63</v>
      </c>
      <c r="I263" s="63"/>
      <c r="J263" s="63" t="s">
        <v>61</v>
      </c>
      <c r="K263" s="63" t="s">
        <v>39</v>
      </c>
      <c r="L263" s="63" t="s">
        <v>59</v>
      </c>
      <c r="M263" s="63">
        <v>15</v>
      </c>
      <c r="N263" s="63">
        <v>0</v>
      </c>
      <c r="O263" s="63">
        <v>7</v>
      </c>
      <c r="P263" s="63">
        <v>1</v>
      </c>
      <c r="Q263" s="63">
        <v>1</v>
      </c>
      <c r="R263" s="63">
        <v>8</v>
      </c>
      <c r="S263" s="63"/>
      <c r="T263" s="63">
        <v>2</v>
      </c>
      <c r="U263" s="63"/>
      <c r="V263" s="63" t="s">
        <v>38</v>
      </c>
      <c r="W263" s="63">
        <v>15</v>
      </c>
      <c r="X263" s="63">
        <v>12</v>
      </c>
    </row>
    <row r="264" spans="1:28" ht="16.5" thickBot="1" x14ac:dyDescent="0.3">
      <c r="A264" s="64" t="s">
        <v>613</v>
      </c>
      <c r="B264" s="63">
        <v>16</v>
      </c>
      <c r="C264" s="63" t="s">
        <v>31</v>
      </c>
      <c r="D264" s="63" t="s">
        <v>61</v>
      </c>
      <c r="E264" s="63" t="s">
        <v>39</v>
      </c>
      <c r="F264" s="63" t="s">
        <v>39</v>
      </c>
      <c r="G264" s="63" t="s">
        <v>48</v>
      </c>
      <c r="H264" s="63" t="s">
        <v>63</v>
      </c>
      <c r="I264" s="63"/>
      <c r="J264" s="63" t="s">
        <v>61</v>
      </c>
      <c r="K264" s="63" t="s">
        <v>33</v>
      </c>
      <c r="L264" s="63" t="s">
        <v>38</v>
      </c>
      <c r="M264" s="63">
        <v>16</v>
      </c>
      <c r="N264" s="63">
        <v>1</v>
      </c>
      <c r="O264" s="63">
        <v>6</v>
      </c>
      <c r="P264" s="63">
        <v>2</v>
      </c>
      <c r="Q264" s="63">
        <v>0</v>
      </c>
      <c r="R264" s="63">
        <v>6</v>
      </c>
      <c r="S264" s="63"/>
      <c r="T264" s="63">
        <v>2</v>
      </c>
      <c r="U264" s="63"/>
      <c r="V264" s="63" t="s">
        <v>33</v>
      </c>
      <c r="W264" s="63">
        <v>17</v>
      </c>
      <c r="X264" s="63">
        <v>28</v>
      </c>
    </row>
    <row r="265" spans="1:28" ht="16.5" thickBot="1" x14ac:dyDescent="0.3">
      <c r="A265" s="64" t="s">
        <v>614</v>
      </c>
      <c r="B265" s="63">
        <v>17</v>
      </c>
      <c r="C265" s="63" t="s">
        <v>45</v>
      </c>
      <c r="D265" s="63" t="s">
        <v>49</v>
      </c>
      <c r="E265" s="63" t="s">
        <v>48</v>
      </c>
      <c r="F265" s="63" t="s">
        <v>45</v>
      </c>
      <c r="G265" s="63" t="s">
        <v>48</v>
      </c>
      <c r="H265" s="63" t="s">
        <v>35</v>
      </c>
      <c r="I265" s="63"/>
      <c r="J265" s="63" t="s">
        <v>40</v>
      </c>
      <c r="K265" s="63" t="s">
        <v>60</v>
      </c>
      <c r="L265" s="63" t="s">
        <v>48</v>
      </c>
      <c r="M265" s="63">
        <v>17</v>
      </c>
      <c r="N265" s="63">
        <v>1</v>
      </c>
      <c r="O265" s="63">
        <v>5</v>
      </c>
      <c r="P265" s="63">
        <v>3</v>
      </c>
      <c r="Q265" s="63">
        <v>0</v>
      </c>
      <c r="R265" s="63">
        <v>2</v>
      </c>
      <c r="S265" s="63"/>
      <c r="T265" s="63"/>
      <c r="U265" s="63"/>
      <c r="V265" s="63" t="s">
        <v>61</v>
      </c>
      <c r="W265" s="63">
        <v>25</v>
      </c>
      <c r="X265" s="63">
        <v>2</v>
      </c>
    </row>
    <row r="266" spans="1:28" ht="16.5" thickBot="1" x14ac:dyDescent="0.3">
      <c r="A266" s="64" t="s">
        <v>615</v>
      </c>
      <c r="B266" s="63">
        <v>18</v>
      </c>
      <c r="C266" s="63" t="s">
        <v>33</v>
      </c>
      <c r="D266" s="63" t="s">
        <v>65</v>
      </c>
      <c r="E266" s="63" t="s">
        <v>62</v>
      </c>
      <c r="F266" s="63" t="s">
        <v>64</v>
      </c>
      <c r="G266" s="63" t="s">
        <v>48</v>
      </c>
      <c r="H266" s="63" t="s">
        <v>46</v>
      </c>
      <c r="I266" s="63"/>
      <c r="J266" s="63" t="s">
        <v>67</v>
      </c>
      <c r="K266" s="63" t="s">
        <v>64</v>
      </c>
      <c r="L266" s="63" t="s">
        <v>58</v>
      </c>
      <c r="M266" s="63">
        <v>18</v>
      </c>
      <c r="N266" s="63">
        <v>0</v>
      </c>
      <c r="O266" s="63">
        <v>1</v>
      </c>
      <c r="P266" s="63">
        <v>4</v>
      </c>
      <c r="Q266" s="63">
        <v>4</v>
      </c>
      <c r="R266" s="63"/>
      <c r="S266" s="63"/>
      <c r="T266" s="63">
        <v>1</v>
      </c>
      <c r="U266" s="63"/>
      <c r="V266" s="63" t="s">
        <v>58</v>
      </c>
      <c r="W266" s="63">
        <v>1</v>
      </c>
      <c r="X266" s="63">
        <v>14</v>
      </c>
    </row>
    <row r="267" spans="1:28" ht="16.5" thickBot="1" x14ac:dyDescent="0.3">
      <c r="A267" s="64" t="s">
        <v>616</v>
      </c>
      <c r="B267" s="63">
        <v>19</v>
      </c>
      <c r="C267" s="63" t="s">
        <v>36</v>
      </c>
      <c r="D267" s="63" t="s">
        <v>48</v>
      </c>
      <c r="E267" s="63" t="s">
        <v>62</v>
      </c>
      <c r="F267" s="63" t="s">
        <v>63</v>
      </c>
      <c r="G267" s="63" t="s">
        <v>38</v>
      </c>
      <c r="H267" s="63" t="s">
        <v>63</v>
      </c>
      <c r="I267" s="63"/>
      <c r="J267" s="63" t="s">
        <v>38</v>
      </c>
      <c r="K267" s="63" t="s">
        <v>64</v>
      </c>
      <c r="L267" s="63" t="s">
        <v>48</v>
      </c>
      <c r="M267" s="63">
        <v>19</v>
      </c>
      <c r="N267" s="63">
        <v>0</v>
      </c>
      <c r="O267" s="63">
        <v>3</v>
      </c>
      <c r="P267" s="63">
        <v>5</v>
      </c>
      <c r="Q267" s="63">
        <v>1</v>
      </c>
      <c r="R267" s="63"/>
      <c r="S267" s="63"/>
      <c r="T267" s="63">
        <v>7</v>
      </c>
      <c r="U267" s="63"/>
      <c r="V267" s="63" t="s">
        <v>48</v>
      </c>
      <c r="W267" s="63">
        <v>7</v>
      </c>
      <c r="X267" s="63">
        <v>18</v>
      </c>
    </row>
    <row r="268" spans="1:28" ht="16.5" thickBot="1" x14ac:dyDescent="0.3">
      <c r="A268" s="64" t="s">
        <v>617</v>
      </c>
      <c r="B268" s="63">
        <v>20</v>
      </c>
      <c r="C268" s="63" t="s">
        <v>35</v>
      </c>
      <c r="D268" s="63" t="s">
        <v>38</v>
      </c>
      <c r="E268" s="63" t="s">
        <v>62</v>
      </c>
      <c r="F268" s="63" t="s">
        <v>62</v>
      </c>
      <c r="G268" s="63" t="s">
        <v>38</v>
      </c>
      <c r="H268" s="63" t="s">
        <v>39</v>
      </c>
      <c r="I268" s="63"/>
      <c r="J268" s="63" t="s">
        <v>48</v>
      </c>
      <c r="K268" s="63" t="s">
        <v>59</v>
      </c>
      <c r="L268" s="63" t="s">
        <v>39</v>
      </c>
      <c r="M268" s="63">
        <v>20</v>
      </c>
      <c r="N268" s="63">
        <v>0</v>
      </c>
      <c r="O268" s="63">
        <v>5</v>
      </c>
      <c r="P268" s="63">
        <v>3</v>
      </c>
      <c r="Q268" s="63">
        <v>1</v>
      </c>
      <c r="R268" s="63">
        <v>1</v>
      </c>
      <c r="S268" s="63"/>
      <c r="T268" s="63">
        <v>2</v>
      </c>
      <c r="U268" s="63"/>
      <c r="V268" s="63" t="s">
        <v>39</v>
      </c>
      <c r="W268" s="63">
        <v>8</v>
      </c>
      <c r="X268" s="63">
        <v>7</v>
      </c>
    </row>
    <row r="269" spans="1:28" ht="16.5" thickBot="1" x14ac:dyDescent="0.3">
      <c r="A269" s="64" t="s">
        <v>618</v>
      </c>
      <c r="B269" s="63">
        <v>21</v>
      </c>
      <c r="C269" s="63" t="s">
        <v>32</v>
      </c>
      <c r="D269" s="63" t="s">
        <v>33</v>
      </c>
      <c r="E269" s="63" t="s">
        <v>39</v>
      </c>
      <c r="F269" s="63" t="s">
        <v>39</v>
      </c>
      <c r="G269" s="63" t="s">
        <v>38</v>
      </c>
      <c r="H269" s="63" t="s">
        <v>62</v>
      </c>
      <c r="I269" s="63"/>
      <c r="J269" s="63" t="s">
        <v>39</v>
      </c>
      <c r="K269" s="63" t="s">
        <v>62</v>
      </c>
      <c r="L269" s="63" t="s">
        <v>38</v>
      </c>
      <c r="M269" s="63">
        <v>21</v>
      </c>
      <c r="N269" s="63">
        <v>0</v>
      </c>
      <c r="O269" s="63">
        <v>7</v>
      </c>
      <c r="P269" s="63">
        <v>2</v>
      </c>
      <c r="Q269" s="63">
        <v>0</v>
      </c>
      <c r="R269" s="63"/>
      <c r="S269" s="63"/>
      <c r="T269" s="63">
        <v>6</v>
      </c>
      <c r="U269" s="63"/>
      <c r="V269" s="63" t="s">
        <v>39</v>
      </c>
      <c r="W269" s="63">
        <v>9</v>
      </c>
      <c r="X269" s="63">
        <v>19</v>
      </c>
    </row>
    <row r="270" spans="1:28" ht="16.5" thickBot="1" x14ac:dyDescent="0.3">
      <c r="A270" s="64" t="s">
        <v>619</v>
      </c>
      <c r="B270" s="63">
        <v>22</v>
      </c>
      <c r="C270" s="63" t="s">
        <v>40</v>
      </c>
      <c r="D270" s="63" t="s">
        <v>49</v>
      </c>
      <c r="E270" s="63" t="s">
        <v>33</v>
      </c>
      <c r="F270" s="63" t="s">
        <v>35</v>
      </c>
      <c r="G270" s="63" t="s">
        <v>33</v>
      </c>
      <c r="H270" s="63" t="s">
        <v>61</v>
      </c>
      <c r="I270" s="63"/>
      <c r="J270" s="63" t="s">
        <v>29</v>
      </c>
      <c r="K270" s="63" t="s">
        <v>38</v>
      </c>
      <c r="L270" s="63" t="s">
        <v>60</v>
      </c>
      <c r="M270" s="63">
        <v>22</v>
      </c>
      <c r="N270" s="63">
        <v>2</v>
      </c>
      <c r="O270" s="63">
        <v>7</v>
      </c>
      <c r="P270" s="63">
        <v>0</v>
      </c>
      <c r="Q270" s="63">
        <v>0</v>
      </c>
      <c r="R270" s="63"/>
      <c r="S270" s="63"/>
      <c r="T270" s="63"/>
      <c r="U270" s="63"/>
      <c r="V270" s="63" t="s">
        <v>49</v>
      </c>
      <c r="W270" s="63">
        <v>29</v>
      </c>
      <c r="X270" s="63">
        <v>20</v>
      </c>
    </row>
    <row r="271" spans="1:28" ht="16.5" thickBot="1" x14ac:dyDescent="0.3">
      <c r="A271" s="64" t="s">
        <v>620</v>
      </c>
      <c r="B271" s="63">
        <v>23</v>
      </c>
      <c r="C271" s="63" t="s">
        <v>35</v>
      </c>
      <c r="D271" s="63" t="s">
        <v>46</v>
      </c>
      <c r="E271" s="63" t="s">
        <v>63</v>
      </c>
      <c r="F271" s="63" t="s">
        <v>47</v>
      </c>
      <c r="G271" s="63" t="s">
        <v>39</v>
      </c>
      <c r="H271" s="63" t="s">
        <v>58</v>
      </c>
      <c r="I271" s="63"/>
      <c r="J271" s="63" t="s">
        <v>58</v>
      </c>
      <c r="K271" s="63" t="s">
        <v>62</v>
      </c>
      <c r="L271" s="63" t="s">
        <v>58</v>
      </c>
      <c r="M271" s="63">
        <v>23</v>
      </c>
      <c r="N271" s="63">
        <v>0</v>
      </c>
      <c r="O271" s="63">
        <v>2</v>
      </c>
      <c r="P271" s="63">
        <v>5</v>
      </c>
      <c r="Q271" s="63">
        <v>2</v>
      </c>
      <c r="R271" s="63"/>
      <c r="S271" s="63"/>
      <c r="T271" s="63">
        <v>1</v>
      </c>
      <c r="U271" s="63"/>
      <c r="V271" s="63" t="s">
        <v>62</v>
      </c>
      <c r="W271" s="63">
        <v>3</v>
      </c>
      <c r="X271" s="63">
        <v>10</v>
      </c>
    </row>
    <row r="272" spans="1:28" ht="16.5" thickBot="1" x14ac:dyDescent="0.3">
      <c r="A272" s="64" t="s">
        <v>621</v>
      </c>
      <c r="B272" s="63">
        <v>24</v>
      </c>
      <c r="C272" s="63" t="s">
        <v>36</v>
      </c>
      <c r="D272" s="63" t="s">
        <v>38</v>
      </c>
      <c r="E272" s="63" t="s">
        <v>74</v>
      </c>
      <c r="F272" s="63" t="s">
        <v>33</v>
      </c>
      <c r="G272" s="63" t="s">
        <v>39</v>
      </c>
      <c r="H272" s="63" t="s">
        <v>60</v>
      </c>
      <c r="I272" s="63"/>
      <c r="J272" s="63" t="s">
        <v>45</v>
      </c>
      <c r="K272" s="63" t="s">
        <v>38</v>
      </c>
      <c r="L272" s="63" t="s">
        <v>33</v>
      </c>
      <c r="M272" s="63">
        <v>24</v>
      </c>
      <c r="N272" s="63">
        <v>1</v>
      </c>
      <c r="O272" s="63">
        <v>8</v>
      </c>
      <c r="P272" s="63">
        <v>0</v>
      </c>
      <c r="Q272" s="63">
        <v>0</v>
      </c>
      <c r="R272" s="63"/>
      <c r="S272" s="63"/>
      <c r="T272" s="63"/>
      <c r="U272" s="63"/>
      <c r="V272" s="63" t="s">
        <v>61</v>
      </c>
      <c r="W272" s="63">
        <v>27</v>
      </c>
      <c r="X272" s="63">
        <v>22</v>
      </c>
    </row>
    <row r="273" spans="1:24" ht="16.5" thickBot="1" x14ac:dyDescent="0.3">
      <c r="A273" s="64" t="s">
        <v>622</v>
      </c>
      <c r="B273" s="63">
        <v>25</v>
      </c>
      <c r="C273" s="63" t="s">
        <v>28</v>
      </c>
      <c r="D273" s="63" t="s">
        <v>32</v>
      </c>
      <c r="E273" s="63" t="s">
        <v>60</v>
      </c>
      <c r="F273" s="63" t="s">
        <v>33</v>
      </c>
      <c r="G273" s="63" t="s">
        <v>38</v>
      </c>
      <c r="H273" s="63" t="s">
        <v>45</v>
      </c>
      <c r="I273" s="63"/>
      <c r="J273" s="63" t="s">
        <v>40</v>
      </c>
      <c r="K273" s="63" t="s">
        <v>72</v>
      </c>
      <c r="L273" s="63" t="s">
        <v>72</v>
      </c>
      <c r="M273" s="63">
        <v>25</v>
      </c>
      <c r="N273" s="63">
        <v>4</v>
      </c>
      <c r="O273" s="63">
        <v>5</v>
      </c>
      <c r="P273" s="63">
        <v>0</v>
      </c>
      <c r="Q273" s="63">
        <v>0</v>
      </c>
      <c r="R273" s="63">
        <v>10</v>
      </c>
      <c r="S273" s="63"/>
      <c r="T273" s="63"/>
      <c r="U273" s="63"/>
      <c r="V273" s="63" t="s">
        <v>36</v>
      </c>
      <c r="W273" s="63">
        <v>32</v>
      </c>
      <c r="X273" s="63">
        <v>15</v>
      </c>
    </row>
    <row r="274" spans="1:24" ht="16.5" thickBot="1" x14ac:dyDescent="0.3">
      <c r="A274" s="64" t="s">
        <v>623</v>
      </c>
      <c r="B274" s="63">
        <v>26</v>
      </c>
      <c r="C274" s="63" t="s">
        <v>31</v>
      </c>
      <c r="D274" s="63" t="s">
        <v>49</v>
      </c>
      <c r="E274" s="63" t="s">
        <v>33</v>
      </c>
      <c r="F274" s="63" t="s">
        <v>32</v>
      </c>
      <c r="G274" s="63" t="s">
        <v>38</v>
      </c>
      <c r="H274" s="63" t="s">
        <v>45</v>
      </c>
      <c r="I274" s="63"/>
      <c r="J274" s="63" t="s">
        <v>60</v>
      </c>
      <c r="K274" s="63" t="s">
        <v>36</v>
      </c>
      <c r="L274" s="63" t="s">
        <v>39</v>
      </c>
      <c r="M274" s="63">
        <v>26</v>
      </c>
      <c r="N274" s="63">
        <v>1</v>
      </c>
      <c r="O274" s="63">
        <v>8</v>
      </c>
      <c r="P274" s="63">
        <v>0</v>
      </c>
      <c r="Q274" s="63">
        <v>0</v>
      </c>
      <c r="R274" s="63">
        <v>5</v>
      </c>
      <c r="S274" s="63"/>
      <c r="T274" s="63"/>
      <c r="U274" s="63"/>
      <c r="V274" s="63" t="s">
        <v>61</v>
      </c>
      <c r="W274" s="63">
        <v>26</v>
      </c>
      <c r="X274" s="63">
        <v>1</v>
      </c>
    </row>
    <row r="275" spans="1:24" ht="16.5" thickBot="1" x14ac:dyDescent="0.3">
      <c r="A275" s="64" t="s">
        <v>624</v>
      </c>
      <c r="B275" s="63">
        <v>27</v>
      </c>
      <c r="C275" s="63" t="s">
        <v>49</v>
      </c>
      <c r="D275" s="63" t="s">
        <v>33</v>
      </c>
      <c r="E275" s="63" t="s">
        <v>33</v>
      </c>
      <c r="F275" s="63" t="s">
        <v>38</v>
      </c>
      <c r="G275" s="63" t="s">
        <v>38</v>
      </c>
      <c r="H275" s="63" t="s">
        <v>35</v>
      </c>
      <c r="I275" s="63"/>
      <c r="J275" s="63" t="s">
        <v>32</v>
      </c>
      <c r="K275" s="63" t="s">
        <v>35</v>
      </c>
      <c r="L275" s="63" t="s">
        <v>39</v>
      </c>
      <c r="M275" s="63">
        <v>27</v>
      </c>
      <c r="N275" s="63">
        <v>0</v>
      </c>
      <c r="O275" s="63">
        <v>9</v>
      </c>
      <c r="P275" s="63">
        <v>0</v>
      </c>
      <c r="Q275" s="63">
        <v>0</v>
      </c>
      <c r="R275" s="63">
        <v>11</v>
      </c>
      <c r="S275" s="63"/>
      <c r="T275" s="63"/>
      <c r="U275" s="63"/>
      <c r="V275" s="63" t="s">
        <v>32</v>
      </c>
      <c r="W275" s="63">
        <v>21</v>
      </c>
      <c r="X275" s="63">
        <v>16</v>
      </c>
    </row>
    <row r="276" spans="1:24" ht="16.5" thickBot="1" x14ac:dyDescent="0.3">
      <c r="A276" s="64" t="s">
        <v>625</v>
      </c>
      <c r="B276" s="63">
        <v>28</v>
      </c>
      <c r="C276" s="63" t="s">
        <v>49</v>
      </c>
      <c r="D276" s="63" t="s">
        <v>61</v>
      </c>
      <c r="E276" s="63" t="s">
        <v>62</v>
      </c>
      <c r="F276" s="63" t="s">
        <v>39</v>
      </c>
      <c r="G276" s="63" t="s">
        <v>39</v>
      </c>
      <c r="H276" s="63" t="s">
        <v>48</v>
      </c>
      <c r="I276" s="63"/>
      <c r="J276" s="63" t="s">
        <v>60</v>
      </c>
      <c r="K276" s="63" t="s">
        <v>63</v>
      </c>
      <c r="L276" s="63" t="s">
        <v>48</v>
      </c>
      <c r="M276" s="63">
        <v>28</v>
      </c>
      <c r="N276" s="63">
        <v>0</v>
      </c>
      <c r="O276" s="63">
        <v>5</v>
      </c>
      <c r="P276" s="63">
        <v>4</v>
      </c>
      <c r="Q276" s="63">
        <v>0</v>
      </c>
      <c r="R276" s="63"/>
      <c r="S276" s="63"/>
      <c r="T276" s="63"/>
      <c r="U276" s="63"/>
      <c r="V276" s="63" t="s">
        <v>38</v>
      </c>
      <c r="W276" s="63">
        <v>14</v>
      </c>
      <c r="X276" s="63">
        <v>23</v>
      </c>
    </row>
    <row r="277" spans="1:24" ht="16.5" thickBot="1" x14ac:dyDescent="0.3">
      <c r="A277" s="64" t="s">
        <v>626</v>
      </c>
      <c r="B277" s="63">
        <v>29</v>
      </c>
      <c r="C277" s="63" t="s">
        <v>36</v>
      </c>
      <c r="D277" s="63" t="s">
        <v>33</v>
      </c>
      <c r="E277" s="63" t="s">
        <v>65</v>
      </c>
      <c r="F277" s="63" t="s">
        <v>59</v>
      </c>
      <c r="G277" s="63" t="s">
        <v>39</v>
      </c>
      <c r="H277" s="63" t="s">
        <v>48</v>
      </c>
      <c r="I277" s="63"/>
      <c r="J277" s="63" t="s">
        <v>33</v>
      </c>
      <c r="K277" s="63" t="s">
        <v>38</v>
      </c>
      <c r="L277" s="63" t="s">
        <v>38</v>
      </c>
      <c r="M277" s="63">
        <v>29</v>
      </c>
      <c r="N277" s="63">
        <v>0</v>
      </c>
      <c r="O277" s="63">
        <v>6</v>
      </c>
      <c r="P277" s="63">
        <v>2</v>
      </c>
      <c r="Q277" s="63">
        <v>1</v>
      </c>
      <c r="R277" s="63"/>
      <c r="S277" s="63"/>
      <c r="T277" s="63"/>
      <c r="U277" s="63"/>
      <c r="V277" s="63" t="s">
        <v>39</v>
      </c>
      <c r="W277" s="63">
        <v>10</v>
      </c>
      <c r="X277" s="63">
        <v>24</v>
      </c>
    </row>
    <row r="278" spans="1:24" ht="16.5" thickBot="1" x14ac:dyDescent="0.3">
      <c r="A278" s="64" t="s">
        <v>627</v>
      </c>
      <c r="B278" s="63">
        <v>30</v>
      </c>
      <c r="C278" s="63" t="s">
        <v>68</v>
      </c>
      <c r="D278" s="63" t="s">
        <v>61</v>
      </c>
      <c r="E278" s="63" t="s">
        <v>49</v>
      </c>
      <c r="F278" s="63" t="s">
        <v>35</v>
      </c>
      <c r="G278" s="63" t="s">
        <v>38</v>
      </c>
      <c r="H278" s="63" t="s">
        <v>45</v>
      </c>
      <c r="I278" s="63"/>
      <c r="J278" s="63" t="s">
        <v>77</v>
      </c>
      <c r="K278" s="63" t="s">
        <v>29</v>
      </c>
      <c r="L278" s="63" t="s">
        <v>32</v>
      </c>
      <c r="M278" s="63">
        <v>30</v>
      </c>
      <c r="N278" s="63">
        <v>3</v>
      </c>
      <c r="O278" s="63">
        <v>6</v>
      </c>
      <c r="P278" s="63">
        <v>0</v>
      </c>
      <c r="Q278" s="63">
        <v>0</v>
      </c>
      <c r="R278" s="63">
        <v>46</v>
      </c>
      <c r="S278" s="63"/>
      <c r="T278" s="63"/>
      <c r="U278" s="63"/>
      <c r="V278" s="63" t="s">
        <v>45</v>
      </c>
      <c r="W278" s="63">
        <v>33</v>
      </c>
      <c r="X278" s="63">
        <v>27</v>
      </c>
    </row>
    <row r="279" spans="1:24" ht="16.5" thickBot="1" x14ac:dyDescent="0.3">
      <c r="A279" s="64" t="s">
        <v>628</v>
      </c>
      <c r="B279" s="63">
        <v>31</v>
      </c>
      <c r="C279" s="63" t="s">
        <v>60</v>
      </c>
      <c r="D279" s="63" t="s">
        <v>39</v>
      </c>
      <c r="E279" s="63" t="s">
        <v>63</v>
      </c>
      <c r="F279" s="63" t="s">
        <v>65</v>
      </c>
      <c r="G279" s="63" t="s">
        <v>48</v>
      </c>
      <c r="H279" s="63" t="s">
        <v>65</v>
      </c>
      <c r="I279" s="63"/>
      <c r="J279" s="63" t="s">
        <v>59</v>
      </c>
      <c r="K279" s="63" t="s">
        <v>58</v>
      </c>
      <c r="L279" s="63" t="s">
        <v>39</v>
      </c>
      <c r="M279" s="63">
        <v>31</v>
      </c>
      <c r="N279" s="63">
        <v>0</v>
      </c>
      <c r="O279" s="63">
        <v>3</v>
      </c>
      <c r="P279" s="63">
        <v>5</v>
      </c>
      <c r="Q279" s="63">
        <v>1</v>
      </c>
      <c r="R279" s="63"/>
      <c r="S279" s="63"/>
      <c r="T279" s="63"/>
      <c r="U279" s="63"/>
      <c r="V279" s="63" t="s">
        <v>63</v>
      </c>
      <c r="W279" s="63">
        <v>6</v>
      </c>
      <c r="X279" s="63">
        <v>4</v>
      </c>
    </row>
    <row r="280" spans="1:24" ht="16.5" thickBot="1" x14ac:dyDescent="0.3">
      <c r="A280" s="64" t="s">
        <v>629</v>
      </c>
      <c r="B280" s="63">
        <v>32</v>
      </c>
      <c r="C280" s="63" t="s">
        <v>35</v>
      </c>
      <c r="D280" s="63" t="s">
        <v>39</v>
      </c>
      <c r="E280" s="63" t="s">
        <v>62</v>
      </c>
      <c r="F280" s="63" t="s">
        <v>65</v>
      </c>
      <c r="G280" s="63" t="s">
        <v>39</v>
      </c>
      <c r="H280" s="63" t="s">
        <v>39</v>
      </c>
      <c r="I280" s="63"/>
      <c r="J280" s="63" t="s">
        <v>48</v>
      </c>
      <c r="K280" s="63" t="s">
        <v>58</v>
      </c>
      <c r="L280" s="63" t="s">
        <v>45</v>
      </c>
      <c r="M280" s="63">
        <v>32</v>
      </c>
      <c r="N280" s="63">
        <v>0</v>
      </c>
      <c r="O280" s="63">
        <v>5</v>
      </c>
      <c r="P280" s="63">
        <v>4</v>
      </c>
      <c r="Q280" s="63">
        <v>0</v>
      </c>
      <c r="R280" s="63"/>
      <c r="S280" s="63"/>
      <c r="T280" s="63"/>
      <c r="U280" s="63"/>
      <c r="V280" s="63" t="s">
        <v>39</v>
      </c>
      <c r="W280" s="63">
        <v>10</v>
      </c>
      <c r="X280" s="63">
        <v>30</v>
      </c>
    </row>
    <row r="281" spans="1:24" ht="16.5" thickBot="1" x14ac:dyDescent="0.3">
      <c r="A281" s="64" t="s">
        <v>630</v>
      </c>
      <c r="B281" s="63">
        <v>33</v>
      </c>
      <c r="C281" s="63" t="s">
        <v>62</v>
      </c>
      <c r="D281" s="63" t="s">
        <v>62</v>
      </c>
      <c r="E281" s="63" t="s">
        <v>65</v>
      </c>
      <c r="F281" s="63" t="s">
        <v>67</v>
      </c>
      <c r="G281" s="63" t="s">
        <v>39</v>
      </c>
      <c r="H281" s="63" t="s">
        <v>59</v>
      </c>
      <c r="I281" s="63"/>
      <c r="J281" s="63" t="s">
        <v>63</v>
      </c>
      <c r="K281" s="63" t="s">
        <v>58</v>
      </c>
      <c r="L281" s="63" t="s">
        <v>63</v>
      </c>
      <c r="M281" s="63">
        <v>33</v>
      </c>
      <c r="N281" s="63">
        <v>0</v>
      </c>
      <c r="O281" s="63">
        <v>1</v>
      </c>
      <c r="P281" s="63">
        <v>6</v>
      </c>
      <c r="Q281" s="63">
        <v>2</v>
      </c>
      <c r="R281" s="63">
        <v>2</v>
      </c>
      <c r="S281" s="63"/>
      <c r="T281" s="63"/>
      <c r="U281" s="63"/>
      <c r="V281" s="63" t="s">
        <v>65</v>
      </c>
      <c r="W281" s="63">
        <v>2</v>
      </c>
      <c r="X281" s="63">
        <v>26</v>
      </c>
    </row>
    <row r="282" spans="1:24" ht="16.5" thickBot="1" x14ac:dyDescent="0.3">
      <c r="A282" s="64" t="s">
        <v>631</v>
      </c>
      <c r="B282" s="63">
        <v>34</v>
      </c>
      <c r="C282" s="63" t="s">
        <v>33</v>
      </c>
      <c r="D282" s="63" t="s">
        <v>60</v>
      </c>
      <c r="E282" s="63" t="s">
        <v>62</v>
      </c>
      <c r="F282" s="63" t="s">
        <v>62</v>
      </c>
      <c r="G282" s="63" t="s">
        <v>39</v>
      </c>
      <c r="H282" s="63" t="s">
        <v>48</v>
      </c>
      <c r="I282" s="63"/>
      <c r="J282" s="63" t="s">
        <v>61</v>
      </c>
      <c r="K282" s="63" t="s">
        <v>63</v>
      </c>
      <c r="L282" s="63" t="s">
        <v>60</v>
      </c>
      <c r="M282" s="63">
        <v>34</v>
      </c>
      <c r="N282" s="63">
        <v>0</v>
      </c>
      <c r="O282" s="63">
        <v>5</v>
      </c>
      <c r="P282" s="63">
        <v>4</v>
      </c>
      <c r="Q282" s="63">
        <v>0</v>
      </c>
      <c r="R282" s="63"/>
      <c r="S282" s="63"/>
      <c r="T282" s="63"/>
      <c r="U282" s="63"/>
      <c r="V282" s="63" t="s">
        <v>38</v>
      </c>
      <c r="W282" s="63">
        <v>12</v>
      </c>
      <c r="X282" s="63">
        <v>5</v>
      </c>
    </row>
    <row r="283" spans="1:24" ht="16.5" thickBot="1" x14ac:dyDescent="0.3">
      <c r="A283" s="64" t="s">
        <v>632</v>
      </c>
      <c r="B283" s="63">
        <v>35</v>
      </c>
      <c r="C283" s="63" t="s">
        <v>30</v>
      </c>
      <c r="D283" s="63" t="s">
        <v>49</v>
      </c>
      <c r="E283" s="63" t="s">
        <v>72</v>
      </c>
      <c r="F283" s="63" t="s">
        <v>49</v>
      </c>
      <c r="G283" s="63" t="s">
        <v>39</v>
      </c>
      <c r="H283" s="63" t="s">
        <v>40</v>
      </c>
      <c r="I283" s="63"/>
      <c r="J283" s="63" t="s">
        <v>36</v>
      </c>
      <c r="K283" s="63" t="s">
        <v>32</v>
      </c>
      <c r="L283" s="63" t="s">
        <v>39</v>
      </c>
      <c r="M283" s="63">
        <v>35</v>
      </c>
      <c r="N283" s="63">
        <v>3</v>
      </c>
      <c r="O283" s="63">
        <v>6</v>
      </c>
      <c r="P283" s="63">
        <v>0</v>
      </c>
      <c r="Q283" s="63">
        <v>0</v>
      </c>
      <c r="R283" s="63"/>
      <c r="S283" s="63"/>
      <c r="T283" s="63"/>
      <c r="U283" s="63"/>
      <c r="V283" s="63" t="s">
        <v>35</v>
      </c>
      <c r="W283" s="63">
        <v>31</v>
      </c>
      <c r="X283" s="63">
        <v>25</v>
      </c>
    </row>
    <row r="284" spans="1:24" ht="16.5" thickBot="1" x14ac:dyDescent="0.3">
      <c r="A284" s="64" t="s">
        <v>633</v>
      </c>
      <c r="B284" s="63">
        <v>36</v>
      </c>
      <c r="C284" s="63" t="s">
        <v>45</v>
      </c>
      <c r="D284" s="63" t="s">
        <v>33</v>
      </c>
      <c r="E284" s="63" t="s">
        <v>62</v>
      </c>
      <c r="F284" s="63" t="s">
        <v>60</v>
      </c>
      <c r="G284" s="63" t="s">
        <v>38</v>
      </c>
      <c r="H284" s="63" t="s">
        <v>36</v>
      </c>
      <c r="I284" s="63"/>
      <c r="J284" s="63" t="s">
        <v>61</v>
      </c>
      <c r="K284" s="63" t="s">
        <v>49</v>
      </c>
      <c r="L284" s="63" t="s">
        <v>39</v>
      </c>
      <c r="M284" s="63">
        <v>36</v>
      </c>
      <c r="N284" s="63">
        <v>0</v>
      </c>
      <c r="O284" s="63">
        <v>8</v>
      </c>
      <c r="P284" s="63">
        <v>1</v>
      </c>
      <c r="Q284" s="63">
        <v>0</v>
      </c>
      <c r="R284" s="63"/>
      <c r="S284" s="63"/>
      <c r="T284" s="63"/>
      <c r="U284" s="63"/>
      <c r="V284" s="63" t="s">
        <v>60</v>
      </c>
      <c r="W284" s="63">
        <v>22</v>
      </c>
      <c r="X284" s="63">
        <v>8</v>
      </c>
    </row>
    <row r="285" spans="1:24" ht="16.5" thickBot="1" x14ac:dyDescent="0.3">
      <c r="A285" s="67" t="s">
        <v>70</v>
      </c>
      <c r="B285" s="63"/>
      <c r="C285" s="67">
        <v>8</v>
      </c>
      <c r="D285" s="67"/>
      <c r="E285" s="67">
        <v>4</v>
      </c>
      <c r="F285" s="67">
        <v>2</v>
      </c>
      <c r="G285" s="67">
        <v>1</v>
      </c>
      <c r="H285" s="67">
        <v>3</v>
      </c>
      <c r="I285" s="67"/>
      <c r="J285" s="67">
        <v>7</v>
      </c>
      <c r="K285" s="67">
        <v>4</v>
      </c>
      <c r="L285" s="67">
        <v>2</v>
      </c>
      <c r="M285" s="63"/>
      <c r="N285" s="63">
        <v>31</v>
      </c>
      <c r="O285" s="63">
        <v>203</v>
      </c>
      <c r="P285" s="63">
        <v>71</v>
      </c>
      <c r="Q285" s="63">
        <v>19</v>
      </c>
      <c r="R285" s="268"/>
      <c r="S285" s="269"/>
      <c r="T285" s="269"/>
      <c r="U285" s="269"/>
      <c r="V285" s="269"/>
      <c r="W285" s="270"/>
      <c r="X285" s="63">
        <v>3</v>
      </c>
    </row>
    <row r="286" spans="1:24" ht="16.5" thickBot="1" x14ac:dyDescent="0.3">
      <c r="A286" s="120" t="s">
        <v>425</v>
      </c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 s="63">
        <v>13</v>
      </c>
    </row>
    <row r="287" spans="1:24" ht="16.5" thickBot="1" x14ac:dyDescent="0.3">
      <c r="A287" s="273" t="e" vm="2">
        <v>#VALUE!</v>
      </c>
      <c r="B287" s="153" t="s">
        <v>79</v>
      </c>
      <c r="C287" s="273" t="e" vm="1">
        <v>#VALUE!</v>
      </c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 s="63">
        <v>19</v>
      </c>
    </row>
    <row r="288" spans="1:24" ht="16.5" thickBot="1" x14ac:dyDescent="0.3">
      <c r="A288" s="273"/>
      <c r="B288" s="59"/>
      <c r="C288" s="273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 s="63">
        <v>21</v>
      </c>
    </row>
    <row r="289" spans="1:28" ht="16.5" thickBot="1" x14ac:dyDescent="0.3">
      <c r="A289" s="273"/>
      <c r="B289" s="153" t="s">
        <v>80</v>
      </c>
      <c r="C289" s="273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 s="63">
        <v>31</v>
      </c>
    </row>
    <row r="290" spans="1:28" x14ac:dyDescent="0.25">
      <c r="A290" s="273"/>
      <c r="B290" s="153" t="s">
        <v>81</v>
      </c>
      <c r="C290" s="273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</row>
    <row r="291" spans="1:28" x14ac:dyDescent="0.25">
      <c r="A291" s="273"/>
      <c r="B291" s="153" t="s">
        <v>82</v>
      </c>
      <c r="C291" s="273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</row>
    <row r="292" spans="1:28" ht="16.5" thickBot="1" x14ac:dyDescent="0.3">
      <c r="A292" s="273"/>
      <c r="B292" s="153" t="s">
        <v>427</v>
      </c>
      <c r="C292" s="273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</row>
    <row r="293" spans="1:28" ht="16.5" thickBot="1" x14ac:dyDescent="0.3">
      <c r="A293" s="154" t="s">
        <v>84</v>
      </c>
      <c r="B293" s="63" t="s">
        <v>85</v>
      </c>
      <c r="C293" s="154" t="s">
        <v>86</v>
      </c>
      <c r="D293" s="63" t="s">
        <v>87</v>
      </c>
      <c r="E293" s="154" t="s">
        <v>88</v>
      </c>
      <c r="F293" s="63" t="s">
        <v>142</v>
      </c>
      <c r="G293" s="154" t="s">
        <v>89</v>
      </c>
      <c r="H293" s="63" t="s">
        <v>135</v>
      </c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</row>
    <row r="294" spans="1:28" ht="16.5" thickBot="1" x14ac:dyDescent="0.3">
      <c r="A294" s="264" t="s">
        <v>41</v>
      </c>
      <c r="B294" s="264" t="s">
        <v>37</v>
      </c>
      <c r="C294" s="271" t="s">
        <v>50</v>
      </c>
      <c r="D294" s="271" t="s">
        <v>51</v>
      </c>
      <c r="E294" s="271" t="s">
        <v>52</v>
      </c>
      <c r="F294" s="271" t="s">
        <v>53</v>
      </c>
      <c r="G294" s="271" t="s">
        <v>313</v>
      </c>
      <c r="H294" s="271" t="s">
        <v>54</v>
      </c>
      <c r="I294" s="271" t="s">
        <v>55</v>
      </c>
      <c r="J294" s="271" t="s">
        <v>56</v>
      </c>
      <c r="K294" s="271" t="s">
        <v>57</v>
      </c>
      <c r="L294" s="271" t="s">
        <v>153</v>
      </c>
      <c r="M294" s="264" t="s">
        <v>37</v>
      </c>
      <c r="N294" s="264" t="s">
        <v>154</v>
      </c>
      <c r="O294" s="264" t="s">
        <v>155</v>
      </c>
      <c r="P294" s="264" t="s">
        <v>156</v>
      </c>
      <c r="Q294" s="264" t="s">
        <v>157</v>
      </c>
      <c r="R294" s="266" t="s">
        <v>158</v>
      </c>
      <c r="S294" s="267"/>
      <c r="T294" s="266" t="s">
        <v>159</v>
      </c>
      <c r="U294" s="267"/>
      <c r="V294" s="264" t="s">
        <v>107</v>
      </c>
      <c r="W294" s="264" t="s">
        <v>160</v>
      </c>
      <c r="X294"/>
    </row>
    <row r="295" spans="1:28" ht="16.5" thickBot="1" x14ac:dyDescent="0.3">
      <c r="A295" s="265"/>
      <c r="B295" s="265"/>
      <c r="C295" s="272"/>
      <c r="D295" s="272"/>
      <c r="E295" s="272"/>
      <c r="F295" s="272"/>
      <c r="G295" s="272"/>
      <c r="H295" s="272"/>
      <c r="I295" s="272"/>
      <c r="J295" s="272"/>
      <c r="K295" s="272"/>
      <c r="L295" s="272"/>
      <c r="M295" s="265"/>
      <c r="N295" s="265"/>
      <c r="O295" s="265"/>
      <c r="P295" s="265"/>
      <c r="Q295" s="265"/>
      <c r="R295" s="155" t="s">
        <v>161</v>
      </c>
      <c r="S295" s="155" t="s">
        <v>162</v>
      </c>
      <c r="T295" s="155" t="s">
        <v>161</v>
      </c>
      <c r="U295" s="155" t="s">
        <v>162</v>
      </c>
      <c r="V295" s="265"/>
      <c r="W295" s="265"/>
      <c r="X295"/>
    </row>
    <row r="296" spans="1:28" ht="16.5" thickBot="1" x14ac:dyDescent="0.3">
      <c r="A296" s="64" t="s">
        <v>335</v>
      </c>
      <c r="B296" s="63">
        <v>1</v>
      </c>
      <c r="C296" s="63" t="s">
        <v>45</v>
      </c>
      <c r="D296" s="63" t="s">
        <v>48</v>
      </c>
      <c r="E296" s="63" t="s">
        <v>65</v>
      </c>
      <c r="F296" s="63" t="s">
        <v>31</v>
      </c>
      <c r="G296" s="63" t="s">
        <v>32</v>
      </c>
      <c r="H296" s="63" t="s">
        <v>45</v>
      </c>
      <c r="I296" s="63" t="s">
        <v>60</v>
      </c>
      <c r="J296" s="63" t="s">
        <v>68</v>
      </c>
      <c r="K296" s="63" t="s">
        <v>45</v>
      </c>
      <c r="L296" s="63" t="s">
        <v>72</v>
      </c>
      <c r="M296" s="63">
        <v>1</v>
      </c>
      <c r="N296" s="63">
        <v>3</v>
      </c>
      <c r="O296" s="63">
        <v>5</v>
      </c>
      <c r="P296" s="63">
        <v>2</v>
      </c>
      <c r="Q296" s="63">
        <v>0</v>
      </c>
      <c r="R296" s="63">
        <v>14</v>
      </c>
      <c r="S296" s="63"/>
      <c r="T296" s="63"/>
      <c r="U296" s="63"/>
      <c r="V296" s="63" t="s">
        <v>35</v>
      </c>
      <c r="W296" s="63">
        <v>17</v>
      </c>
      <c r="X296"/>
      <c r="AA296" s="14">
        <v>0</v>
      </c>
      <c r="AB296" s="14">
        <f>COUNTIF($N$296:$N$331,"=0")</f>
        <v>8</v>
      </c>
    </row>
    <row r="297" spans="1:28" ht="16.5" thickBot="1" x14ac:dyDescent="0.3">
      <c r="A297" s="64" t="s">
        <v>634</v>
      </c>
      <c r="B297" s="63">
        <v>2</v>
      </c>
      <c r="C297" s="63" t="s">
        <v>45</v>
      </c>
      <c r="D297" s="63" t="s">
        <v>35</v>
      </c>
      <c r="E297" s="63" t="s">
        <v>38</v>
      </c>
      <c r="F297" s="63" t="s">
        <v>34</v>
      </c>
      <c r="G297" s="63" t="s">
        <v>61</v>
      </c>
      <c r="H297" s="63" t="s">
        <v>31</v>
      </c>
      <c r="I297" s="63" t="s">
        <v>29</v>
      </c>
      <c r="J297" s="63" t="s">
        <v>36</v>
      </c>
      <c r="K297" s="63" t="s">
        <v>39</v>
      </c>
      <c r="L297" s="63" t="s">
        <v>36</v>
      </c>
      <c r="M297" s="63">
        <v>2</v>
      </c>
      <c r="N297" s="63">
        <v>3</v>
      </c>
      <c r="O297" s="63">
        <v>7</v>
      </c>
      <c r="P297" s="63">
        <v>0</v>
      </c>
      <c r="Q297" s="63">
        <v>0</v>
      </c>
      <c r="R297" s="63">
        <v>10</v>
      </c>
      <c r="S297" s="63"/>
      <c r="T297" s="63">
        <v>2</v>
      </c>
      <c r="U297" s="63"/>
      <c r="V297" s="63" t="s">
        <v>35</v>
      </c>
      <c r="W297" s="63">
        <v>18</v>
      </c>
      <c r="X297"/>
      <c r="AA297" s="14">
        <v>1</v>
      </c>
      <c r="AB297" s="14">
        <f>COUNTIF($N$296:$N$331,"=1")</f>
        <v>8</v>
      </c>
    </row>
    <row r="298" spans="1:28" ht="16.5" thickBot="1" x14ac:dyDescent="0.3">
      <c r="A298" s="64" t="s">
        <v>341</v>
      </c>
      <c r="B298" s="63">
        <v>3</v>
      </c>
      <c r="C298" s="63" t="s">
        <v>69</v>
      </c>
      <c r="D298" s="63" t="s">
        <v>61</v>
      </c>
      <c r="E298" s="63" t="s">
        <v>61</v>
      </c>
      <c r="F298" s="63" t="s">
        <v>62</v>
      </c>
      <c r="G298" s="63" t="s">
        <v>35</v>
      </c>
      <c r="H298" s="63" t="s">
        <v>28</v>
      </c>
      <c r="I298" s="63" t="s">
        <v>30</v>
      </c>
      <c r="J298" s="63" t="s">
        <v>33</v>
      </c>
      <c r="K298" s="63" t="s">
        <v>61</v>
      </c>
      <c r="L298" s="63" t="s">
        <v>39</v>
      </c>
      <c r="M298" s="63">
        <v>3</v>
      </c>
      <c r="N298" s="63">
        <v>3</v>
      </c>
      <c r="O298" s="63">
        <v>6</v>
      </c>
      <c r="P298" s="63">
        <v>1</v>
      </c>
      <c r="Q298" s="63">
        <v>0</v>
      </c>
      <c r="R298" s="63">
        <v>13</v>
      </c>
      <c r="S298" s="63"/>
      <c r="T298" s="63"/>
      <c r="U298" s="63"/>
      <c r="V298" s="63" t="s">
        <v>35</v>
      </c>
      <c r="W298" s="63">
        <v>16</v>
      </c>
      <c r="X298"/>
      <c r="AA298" s="14">
        <v>2</v>
      </c>
      <c r="AB298" s="14">
        <f>COUNTIF($N$296:$N$331,"=2")</f>
        <v>1</v>
      </c>
    </row>
    <row r="299" spans="1:28" ht="16.5" thickBot="1" x14ac:dyDescent="0.3">
      <c r="A299" s="64" t="s">
        <v>330</v>
      </c>
      <c r="B299" s="63">
        <v>4</v>
      </c>
      <c r="C299" s="63" t="s">
        <v>28</v>
      </c>
      <c r="D299" s="63" t="s">
        <v>49</v>
      </c>
      <c r="E299" s="63" t="s">
        <v>33</v>
      </c>
      <c r="F299" s="63" t="s">
        <v>34</v>
      </c>
      <c r="G299" s="63" t="s">
        <v>39</v>
      </c>
      <c r="H299" s="63" t="s">
        <v>29</v>
      </c>
      <c r="I299" s="63" t="s">
        <v>40</v>
      </c>
      <c r="J299" s="63" t="s">
        <v>45</v>
      </c>
      <c r="K299" s="63" t="s">
        <v>49</v>
      </c>
      <c r="L299" s="63" t="s">
        <v>35</v>
      </c>
      <c r="M299" s="63">
        <v>4</v>
      </c>
      <c r="N299" s="63">
        <v>4</v>
      </c>
      <c r="O299" s="63">
        <v>6</v>
      </c>
      <c r="P299" s="63">
        <v>0</v>
      </c>
      <c r="Q299" s="63">
        <v>0</v>
      </c>
      <c r="R299" s="63">
        <v>8</v>
      </c>
      <c r="S299" s="63"/>
      <c r="T299" s="63">
        <v>2</v>
      </c>
      <c r="U299" s="63"/>
      <c r="V299" s="63" t="s">
        <v>36</v>
      </c>
      <c r="W299" s="63">
        <v>20</v>
      </c>
      <c r="X299" s="274" t="s">
        <v>160</v>
      </c>
      <c r="AA299" s="14">
        <v>3</v>
      </c>
      <c r="AB299" s="14">
        <f>COUNTIF($N$296:$N$331,"=3")</f>
        <v>7</v>
      </c>
    </row>
    <row r="300" spans="1:28" ht="16.5" thickBot="1" x14ac:dyDescent="0.3">
      <c r="A300" s="64" t="s">
        <v>321</v>
      </c>
      <c r="B300" s="63">
        <v>5</v>
      </c>
      <c r="C300" s="63" t="s">
        <v>45</v>
      </c>
      <c r="D300" s="63" t="s">
        <v>36</v>
      </c>
      <c r="E300" s="63" t="s">
        <v>38</v>
      </c>
      <c r="F300" s="63" t="s">
        <v>62</v>
      </c>
      <c r="G300" s="63" t="s">
        <v>36</v>
      </c>
      <c r="H300" s="63" t="s">
        <v>34</v>
      </c>
      <c r="I300" s="63" t="s">
        <v>33</v>
      </c>
      <c r="J300" s="63" t="s">
        <v>69</v>
      </c>
      <c r="K300" s="63" t="s">
        <v>31</v>
      </c>
      <c r="L300" s="63" t="s">
        <v>48</v>
      </c>
      <c r="M300" s="63">
        <v>5</v>
      </c>
      <c r="N300" s="63">
        <v>3</v>
      </c>
      <c r="O300" s="63">
        <v>5</v>
      </c>
      <c r="P300" s="63">
        <v>2</v>
      </c>
      <c r="Q300" s="63">
        <v>0</v>
      </c>
      <c r="R300" s="63">
        <v>32</v>
      </c>
      <c r="S300" s="63"/>
      <c r="T300" s="63">
        <v>12</v>
      </c>
      <c r="U300" s="63"/>
      <c r="V300" s="63" t="s">
        <v>49</v>
      </c>
      <c r="W300" s="63">
        <v>15</v>
      </c>
      <c r="X300" s="275"/>
      <c r="AA300" s="14">
        <v>4</v>
      </c>
      <c r="AB300" s="14">
        <f>COUNTIF($N$296:$N$331,"=4")</f>
        <v>2</v>
      </c>
    </row>
    <row r="301" spans="1:28" ht="16.5" thickBot="1" x14ac:dyDescent="0.3">
      <c r="A301" s="64" t="s">
        <v>635</v>
      </c>
      <c r="B301" s="63">
        <v>6</v>
      </c>
      <c r="C301" s="63" t="s">
        <v>68</v>
      </c>
      <c r="D301" s="63" t="s">
        <v>49</v>
      </c>
      <c r="E301" s="63" t="s">
        <v>35</v>
      </c>
      <c r="F301" s="63" t="s">
        <v>72</v>
      </c>
      <c r="G301" s="63" t="s">
        <v>33</v>
      </c>
      <c r="H301" s="63" t="s">
        <v>35</v>
      </c>
      <c r="I301" s="63" t="s">
        <v>77</v>
      </c>
      <c r="J301" s="63" t="s">
        <v>30</v>
      </c>
      <c r="K301" s="63" t="s">
        <v>40</v>
      </c>
      <c r="L301" s="63" t="s">
        <v>74</v>
      </c>
      <c r="M301" s="63">
        <v>6</v>
      </c>
      <c r="N301" s="63">
        <v>6</v>
      </c>
      <c r="O301" s="63">
        <v>4</v>
      </c>
      <c r="P301" s="63">
        <v>0</v>
      </c>
      <c r="Q301" s="63">
        <v>0</v>
      </c>
      <c r="R301" s="63">
        <v>3</v>
      </c>
      <c r="S301" s="63"/>
      <c r="T301" s="63"/>
      <c r="U301" s="63"/>
      <c r="V301" s="63" t="s">
        <v>31</v>
      </c>
      <c r="W301" s="63">
        <v>27</v>
      </c>
      <c r="X301" s="63">
        <v>18</v>
      </c>
      <c r="AA301" s="14">
        <v>5</v>
      </c>
      <c r="AB301" s="14">
        <f>COUNTIF($N$296:$N$331,"=5")</f>
        <v>2</v>
      </c>
    </row>
    <row r="302" spans="1:28" ht="16.5" thickBot="1" x14ac:dyDescent="0.3">
      <c r="A302" s="64" t="s">
        <v>636</v>
      </c>
      <c r="B302" s="63">
        <v>7</v>
      </c>
      <c r="C302" s="63" t="s">
        <v>68</v>
      </c>
      <c r="D302" s="63" t="s">
        <v>35</v>
      </c>
      <c r="E302" s="63" t="s">
        <v>60</v>
      </c>
      <c r="F302" s="63" t="s">
        <v>33</v>
      </c>
      <c r="G302" s="63" t="s">
        <v>39</v>
      </c>
      <c r="H302" s="63" t="s">
        <v>30</v>
      </c>
      <c r="I302" s="63" t="s">
        <v>29</v>
      </c>
      <c r="J302" s="63" t="s">
        <v>28</v>
      </c>
      <c r="K302" s="63" t="s">
        <v>34</v>
      </c>
      <c r="L302" s="63" t="s">
        <v>35</v>
      </c>
      <c r="M302" s="63">
        <v>7</v>
      </c>
      <c r="N302" s="63">
        <v>5</v>
      </c>
      <c r="O302" s="63">
        <v>5</v>
      </c>
      <c r="P302" s="63">
        <v>0</v>
      </c>
      <c r="Q302" s="63">
        <v>0</v>
      </c>
      <c r="R302" s="63">
        <v>10</v>
      </c>
      <c r="S302" s="63"/>
      <c r="T302" s="63">
        <v>3</v>
      </c>
      <c r="U302" s="63"/>
      <c r="V302" s="63" t="s">
        <v>45</v>
      </c>
      <c r="W302" s="63">
        <v>24</v>
      </c>
      <c r="X302" s="63">
        <v>11</v>
      </c>
      <c r="AA302" s="14">
        <v>6</v>
      </c>
      <c r="AB302" s="14">
        <f>COUNTIF($N$296:$N$331,"=6")</f>
        <v>3</v>
      </c>
    </row>
    <row r="303" spans="1:28" ht="16.5" thickBot="1" x14ac:dyDescent="0.3">
      <c r="A303" s="64" t="s">
        <v>637</v>
      </c>
      <c r="B303" s="63">
        <v>8</v>
      </c>
      <c r="C303" s="63" t="s">
        <v>69</v>
      </c>
      <c r="D303" s="63" t="s">
        <v>45</v>
      </c>
      <c r="E303" s="63" t="s">
        <v>74</v>
      </c>
      <c r="F303" s="63" t="s">
        <v>40</v>
      </c>
      <c r="G303" s="63" t="s">
        <v>39</v>
      </c>
      <c r="H303" s="63" t="s">
        <v>40</v>
      </c>
      <c r="I303" s="63" t="s">
        <v>73</v>
      </c>
      <c r="J303" s="63" t="s">
        <v>69</v>
      </c>
      <c r="K303" s="63" t="s">
        <v>31</v>
      </c>
      <c r="L303" s="63" t="s">
        <v>69</v>
      </c>
      <c r="M303" s="63">
        <v>8</v>
      </c>
      <c r="N303" s="63">
        <v>8</v>
      </c>
      <c r="O303" s="63">
        <v>2</v>
      </c>
      <c r="P303" s="63">
        <v>0</v>
      </c>
      <c r="Q303" s="63">
        <v>0</v>
      </c>
      <c r="R303" s="63">
        <v>27</v>
      </c>
      <c r="S303" s="63"/>
      <c r="T303" s="63"/>
      <c r="U303" s="63"/>
      <c r="V303" s="63" t="s">
        <v>28</v>
      </c>
      <c r="W303" s="63">
        <v>30</v>
      </c>
      <c r="X303" s="63">
        <v>6</v>
      </c>
      <c r="AA303" s="14">
        <v>7</v>
      </c>
      <c r="AB303" s="14">
        <f>COUNTIF($N$296:$N$331,"=7")</f>
        <v>3</v>
      </c>
    </row>
    <row r="304" spans="1:28" ht="16.5" thickBot="1" x14ac:dyDescent="0.3">
      <c r="A304" s="64" t="s">
        <v>343</v>
      </c>
      <c r="B304" s="63">
        <v>9</v>
      </c>
      <c r="C304" s="63" t="s">
        <v>45</v>
      </c>
      <c r="D304" s="63" t="s">
        <v>49</v>
      </c>
      <c r="E304" s="63" t="s">
        <v>63</v>
      </c>
      <c r="F304" s="63" t="s">
        <v>35</v>
      </c>
      <c r="G304" s="63" t="s">
        <v>61</v>
      </c>
      <c r="H304" s="63" t="s">
        <v>68</v>
      </c>
      <c r="I304" s="63" t="s">
        <v>77</v>
      </c>
      <c r="J304" s="63" t="s">
        <v>68</v>
      </c>
      <c r="K304" s="63" t="s">
        <v>36</v>
      </c>
      <c r="L304" s="63" t="s">
        <v>49</v>
      </c>
      <c r="M304" s="63">
        <v>9</v>
      </c>
      <c r="N304" s="63">
        <v>3</v>
      </c>
      <c r="O304" s="63">
        <v>6</v>
      </c>
      <c r="P304" s="63">
        <v>1</v>
      </c>
      <c r="Q304" s="63">
        <v>0</v>
      </c>
      <c r="R304" s="63">
        <v>2</v>
      </c>
      <c r="S304" s="63"/>
      <c r="T304" s="63"/>
      <c r="U304" s="63"/>
      <c r="V304" s="63" t="s">
        <v>45</v>
      </c>
      <c r="W304" s="63">
        <v>26</v>
      </c>
      <c r="X304" s="63">
        <v>25</v>
      </c>
      <c r="AA304" s="14">
        <v>8</v>
      </c>
      <c r="AB304" s="14">
        <f>COUNTIF($N$296:$N$331,"=8")</f>
        <v>1</v>
      </c>
    </row>
    <row r="305" spans="1:28" ht="16.5" thickBot="1" x14ac:dyDescent="0.3">
      <c r="A305" s="64" t="s">
        <v>638</v>
      </c>
      <c r="B305" s="63">
        <v>10</v>
      </c>
      <c r="C305" s="63" t="s">
        <v>68</v>
      </c>
      <c r="D305" s="63" t="s">
        <v>69</v>
      </c>
      <c r="E305" s="63" t="s">
        <v>74</v>
      </c>
      <c r="F305" s="63" t="s">
        <v>105</v>
      </c>
      <c r="G305" s="63" t="s">
        <v>35</v>
      </c>
      <c r="H305" s="63" t="s">
        <v>105</v>
      </c>
      <c r="I305" s="63" t="s">
        <v>28</v>
      </c>
      <c r="J305" s="63" t="s">
        <v>68</v>
      </c>
      <c r="K305" s="63" t="s">
        <v>68</v>
      </c>
      <c r="L305" s="63" t="s">
        <v>74</v>
      </c>
      <c r="M305" s="63">
        <v>10</v>
      </c>
      <c r="N305" s="63">
        <v>9</v>
      </c>
      <c r="O305" s="63">
        <v>1</v>
      </c>
      <c r="P305" s="63">
        <v>0</v>
      </c>
      <c r="Q305" s="63">
        <v>0</v>
      </c>
      <c r="R305" s="63">
        <v>22</v>
      </c>
      <c r="S305" s="63"/>
      <c r="T305" s="63">
        <v>2</v>
      </c>
      <c r="U305" s="63"/>
      <c r="V305" s="63" t="s">
        <v>68</v>
      </c>
      <c r="W305" s="63">
        <v>32</v>
      </c>
      <c r="X305" s="63">
        <v>12</v>
      </c>
      <c r="AA305" s="14">
        <v>9</v>
      </c>
      <c r="AB305" s="14">
        <f>COUNTIF($N$296:$N$331,"=9")</f>
        <v>1</v>
      </c>
    </row>
    <row r="306" spans="1:28" ht="16.5" thickBot="1" x14ac:dyDescent="0.3">
      <c r="A306" s="64" t="s">
        <v>639</v>
      </c>
      <c r="B306" s="63">
        <v>11</v>
      </c>
      <c r="C306" s="63" t="s">
        <v>45</v>
      </c>
      <c r="D306" s="63" t="s">
        <v>61</v>
      </c>
      <c r="E306" s="63" t="s">
        <v>39</v>
      </c>
      <c r="F306" s="63" t="s">
        <v>32</v>
      </c>
      <c r="G306" s="63" t="s">
        <v>32</v>
      </c>
      <c r="H306" s="63" t="s">
        <v>35</v>
      </c>
      <c r="I306" s="63" t="s">
        <v>32</v>
      </c>
      <c r="J306" s="63" t="s">
        <v>49</v>
      </c>
      <c r="K306" s="63" t="s">
        <v>35</v>
      </c>
      <c r="L306" s="63" t="s">
        <v>49</v>
      </c>
      <c r="M306" s="63">
        <v>11</v>
      </c>
      <c r="N306" s="63">
        <v>0</v>
      </c>
      <c r="O306" s="63">
        <v>10</v>
      </c>
      <c r="P306" s="63">
        <v>0</v>
      </c>
      <c r="Q306" s="63">
        <v>0</v>
      </c>
      <c r="R306" s="63">
        <v>4</v>
      </c>
      <c r="S306" s="63"/>
      <c r="T306" s="63"/>
      <c r="U306" s="63"/>
      <c r="V306" s="63" t="s">
        <v>61</v>
      </c>
      <c r="W306" s="63">
        <v>11</v>
      </c>
      <c r="X306" s="63">
        <v>3</v>
      </c>
      <c r="AA306" s="14">
        <v>10</v>
      </c>
      <c r="AB306" s="14">
        <f>COUNTIF($N$296:$N$331,"=10")</f>
        <v>0</v>
      </c>
    </row>
    <row r="307" spans="1:28" ht="16.5" thickBot="1" x14ac:dyDescent="0.3">
      <c r="A307" s="64" t="s">
        <v>640</v>
      </c>
      <c r="B307" s="63">
        <v>12</v>
      </c>
      <c r="C307" s="63" t="s">
        <v>69</v>
      </c>
      <c r="D307" s="63" t="s">
        <v>39</v>
      </c>
      <c r="E307" s="63" t="s">
        <v>71</v>
      </c>
      <c r="F307" s="63" t="s">
        <v>45</v>
      </c>
      <c r="G307" s="63" t="s">
        <v>61</v>
      </c>
      <c r="H307" s="63" t="s">
        <v>29</v>
      </c>
      <c r="I307" s="63" t="s">
        <v>29</v>
      </c>
      <c r="J307" s="63" t="s">
        <v>77</v>
      </c>
      <c r="K307" s="63" t="s">
        <v>75</v>
      </c>
      <c r="L307" s="63" t="s">
        <v>74</v>
      </c>
      <c r="M307" s="63">
        <v>12</v>
      </c>
      <c r="N307" s="63">
        <v>7</v>
      </c>
      <c r="O307" s="63">
        <v>3</v>
      </c>
      <c r="P307" s="63">
        <v>0</v>
      </c>
      <c r="Q307" s="63">
        <v>0</v>
      </c>
      <c r="R307" s="63">
        <v>48</v>
      </c>
      <c r="S307" s="63"/>
      <c r="T307" s="63">
        <v>12</v>
      </c>
      <c r="U307" s="63"/>
      <c r="V307" s="63" t="s">
        <v>29</v>
      </c>
      <c r="W307" s="63">
        <v>31</v>
      </c>
      <c r="X307" s="63">
        <v>13</v>
      </c>
      <c r="AB307" s="14">
        <f>SUM(AB296:AB306)</f>
        <v>36</v>
      </c>
    </row>
    <row r="308" spans="1:28" ht="16.5" thickBot="1" x14ac:dyDescent="0.3">
      <c r="A308" s="64" t="s">
        <v>345</v>
      </c>
      <c r="B308" s="63">
        <v>13</v>
      </c>
      <c r="C308" s="63" t="s">
        <v>36</v>
      </c>
      <c r="D308" s="63" t="s">
        <v>33</v>
      </c>
      <c r="E308" s="63" t="s">
        <v>45</v>
      </c>
      <c r="F308" s="63" t="s">
        <v>33</v>
      </c>
      <c r="G308" s="63" t="s">
        <v>48</v>
      </c>
      <c r="H308" s="63" t="s">
        <v>32</v>
      </c>
      <c r="I308" s="63" t="s">
        <v>48</v>
      </c>
      <c r="J308" s="63" t="s">
        <v>28</v>
      </c>
      <c r="K308" s="63" t="s">
        <v>61</v>
      </c>
      <c r="L308" s="63" t="s">
        <v>38</v>
      </c>
      <c r="M308" s="63">
        <v>13</v>
      </c>
      <c r="N308" s="63">
        <v>1</v>
      </c>
      <c r="O308" s="63">
        <v>7</v>
      </c>
      <c r="P308" s="63">
        <v>2</v>
      </c>
      <c r="Q308" s="63">
        <v>0</v>
      </c>
      <c r="R308" s="63">
        <v>25</v>
      </c>
      <c r="S308" s="63"/>
      <c r="T308" s="63"/>
      <c r="U308" s="63"/>
      <c r="V308" s="63" t="s">
        <v>60</v>
      </c>
      <c r="W308" s="63">
        <v>8</v>
      </c>
      <c r="X308" s="63">
        <v>7</v>
      </c>
    </row>
    <row r="309" spans="1:28" ht="16.5" thickBot="1" x14ac:dyDescent="0.3">
      <c r="A309" s="64" t="s">
        <v>641</v>
      </c>
      <c r="B309" s="63">
        <v>14</v>
      </c>
      <c r="C309" s="63" t="s">
        <v>45</v>
      </c>
      <c r="D309" s="63" t="s">
        <v>61</v>
      </c>
      <c r="E309" s="63" t="s">
        <v>60</v>
      </c>
      <c r="F309" s="63" t="s">
        <v>63</v>
      </c>
      <c r="G309" s="63" t="s">
        <v>33</v>
      </c>
      <c r="H309" s="63" t="s">
        <v>33</v>
      </c>
      <c r="I309" s="63" t="s">
        <v>62</v>
      </c>
      <c r="J309" s="63" t="s">
        <v>45</v>
      </c>
      <c r="K309" s="63" t="s">
        <v>63</v>
      </c>
      <c r="L309" s="63" t="s">
        <v>35</v>
      </c>
      <c r="M309" s="63">
        <v>14</v>
      </c>
      <c r="N309" s="63">
        <v>0</v>
      </c>
      <c r="O309" s="63">
        <v>7</v>
      </c>
      <c r="P309" s="63">
        <v>3</v>
      </c>
      <c r="Q309" s="63">
        <v>0</v>
      </c>
      <c r="R309" s="63">
        <v>5</v>
      </c>
      <c r="S309" s="63"/>
      <c r="T309" s="63">
        <v>6</v>
      </c>
      <c r="U309" s="63"/>
      <c r="V309" s="63" t="s">
        <v>32</v>
      </c>
      <c r="W309" s="63">
        <v>5</v>
      </c>
      <c r="X309" s="63">
        <v>9</v>
      </c>
    </row>
    <row r="310" spans="1:28" ht="16.5" thickBot="1" x14ac:dyDescent="0.3">
      <c r="A310" s="64" t="s">
        <v>337</v>
      </c>
      <c r="B310" s="63">
        <v>15</v>
      </c>
      <c r="C310" s="63" t="s">
        <v>28</v>
      </c>
      <c r="D310" s="63" t="s">
        <v>29</v>
      </c>
      <c r="E310" s="63" t="s">
        <v>61</v>
      </c>
      <c r="F310" s="63" t="s">
        <v>36</v>
      </c>
      <c r="G310" s="63" t="s">
        <v>60</v>
      </c>
      <c r="H310" s="63" t="s">
        <v>38</v>
      </c>
      <c r="I310" s="63" t="s">
        <v>30</v>
      </c>
      <c r="J310" s="63" t="s">
        <v>45</v>
      </c>
      <c r="K310" s="63" t="s">
        <v>49</v>
      </c>
      <c r="L310" s="63" t="s">
        <v>35</v>
      </c>
      <c r="M310" s="63">
        <v>15</v>
      </c>
      <c r="N310" s="63">
        <v>3</v>
      </c>
      <c r="O310" s="63">
        <v>7</v>
      </c>
      <c r="P310" s="63">
        <v>0</v>
      </c>
      <c r="Q310" s="63">
        <v>0</v>
      </c>
      <c r="R310" s="63">
        <v>11</v>
      </c>
      <c r="S310" s="63"/>
      <c r="T310" s="63"/>
      <c r="U310" s="63"/>
      <c r="V310" s="63" t="s">
        <v>36</v>
      </c>
      <c r="W310" s="63">
        <v>22</v>
      </c>
      <c r="X310" s="63">
        <v>26</v>
      </c>
    </row>
    <row r="311" spans="1:28" ht="16.5" thickBot="1" x14ac:dyDescent="0.3">
      <c r="A311" s="64" t="s">
        <v>314</v>
      </c>
      <c r="B311" s="63">
        <v>16</v>
      </c>
      <c r="C311" s="63" t="s">
        <v>45</v>
      </c>
      <c r="D311" s="63" t="s">
        <v>60</v>
      </c>
      <c r="E311" s="63" t="s">
        <v>48</v>
      </c>
      <c r="F311" s="63" t="s">
        <v>65</v>
      </c>
      <c r="G311" s="63" t="s">
        <v>39</v>
      </c>
      <c r="H311" s="63" t="s">
        <v>46</v>
      </c>
      <c r="I311" s="63" t="s">
        <v>46</v>
      </c>
      <c r="J311" s="63" t="s">
        <v>62</v>
      </c>
      <c r="K311" s="63" t="s">
        <v>62</v>
      </c>
      <c r="L311" s="63" t="s">
        <v>39</v>
      </c>
      <c r="M311" s="63">
        <v>16</v>
      </c>
      <c r="N311" s="63">
        <v>0</v>
      </c>
      <c r="O311" s="63">
        <v>4</v>
      </c>
      <c r="P311" s="63">
        <v>4</v>
      </c>
      <c r="Q311" s="63">
        <v>2</v>
      </c>
      <c r="R311" s="63"/>
      <c r="S311" s="63"/>
      <c r="T311" s="63"/>
      <c r="U311" s="63"/>
      <c r="V311" s="63" t="s">
        <v>48</v>
      </c>
      <c r="W311" s="63">
        <v>1</v>
      </c>
      <c r="X311" s="63">
        <v>8</v>
      </c>
    </row>
    <row r="312" spans="1:28" ht="16.5" thickBot="1" x14ac:dyDescent="0.3">
      <c r="A312" s="64" t="s">
        <v>642</v>
      </c>
      <c r="B312" s="63">
        <v>17</v>
      </c>
      <c r="C312" s="63" t="s">
        <v>75</v>
      </c>
      <c r="D312" s="63" t="s">
        <v>49</v>
      </c>
      <c r="E312" s="63" t="s">
        <v>74</v>
      </c>
      <c r="F312" s="63" t="s">
        <v>31</v>
      </c>
      <c r="G312" s="63" t="s">
        <v>36</v>
      </c>
      <c r="H312" s="63" t="s">
        <v>68</v>
      </c>
      <c r="I312" s="63" t="s">
        <v>33</v>
      </c>
      <c r="J312" s="63" t="s">
        <v>72</v>
      </c>
      <c r="K312" s="63" t="s">
        <v>72</v>
      </c>
      <c r="L312" s="63" t="s">
        <v>60</v>
      </c>
      <c r="M312" s="63">
        <v>17</v>
      </c>
      <c r="N312" s="63">
        <v>6</v>
      </c>
      <c r="O312" s="63">
        <v>4</v>
      </c>
      <c r="P312" s="63">
        <v>0</v>
      </c>
      <c r="Q312" s="63">
        <v>0</v>
      </c>
      <c r="R312" s="63">
        <v>44</v>
      </c>
      <c r="S312" s="63"/>
      <c r="T312" s="63">
        <v>8</v>
      </c>
      <c r="U312" s="63"/>
      <c r="V312" s="63" t="s">
        <v>31</v>
      </c>
      <c r="W312" s="63">
        <v>28</v>
      </c>
      <c r="X312" s="63">
        <v>1</v>
      </c>
    </row>
    <row r="313" spans="1:28" ht="16.5" thickBot="1" x14ac:dyDescent="0.3">
      <c r="A313" s="64" t="s">
        <v>338</v>
      </c>
      <c r="B313" s="63">
        <v>18</v>
      </c>
      <c r="C313" s="63" t="s">
        <v>68</v>
      </c>
      <c r="D313" s="63" t="s">
        <v>69</v>
      </c>
      <c r="E313" s="63" t="s">
        <v>32</v>
      </c>
      <c r="F313" s="63" t="s">
        <v>32</v>
      </c>
      <c r="G313" s="63" t="s">
        <v>49</v>
      </c>
      <c r="H313" s="63" t="s">
        <v>49</v>
      </c>
      <c r="I313" s="63" t="s">
        <v>32</v>
      </c>
      <c r="J313" s="63" t="s">
        <v>29</v>
      </c>
      <c r="K313" s="63" t="s">
        <v>49</v>
      </c>
      <c r="L313" s="63" t="s">
        <v>60</v>
      </c>
      <c r="M313" s="63">
        <v>18</v>
      </c>
      <c r="N313" s="63">
        <v>3</v>
      </c>
      <c r="O313" s="63">
        <v>7</v>
      </c>
      <c r="P313" s="63">
        <v>0</v>
      </c>
      <c r="Q313" s="63">
        <v>0</v>
      </c>
      <c r="R313" s="63">
        <v>12</v>
      </c>
      <c r="S313" s="63"/>
      <c r="T313" s="63"/>
      <c r="U313" s="63"/>
      <c r="V313" s="63" t="s">
        <v>36</v>
      </c>
      <c r="W313" s="63">
        <v>21</v>
      </c>
      <c r="X313" s="63">
        <v>18</v>
      </c>
    </row>
    <row r="314" spans="1:28" ht="16.5" thickBot="1" x14ac:dyDescent="0.3">
      <c r="A314" s="64" t="s">
        <v>643</v>
      </c>
      <c r="B314" s="63">
        <v>19</v>
      </c>
      <c r="C314" s="63" t="s">
        <v>36</v>
      </c>
      <c r="D314" s="63" t="s">
        <v>60</v>
      </c>
      <c r="E314" s="63" t="s">
        <v>58</v>
      </c>
      <c r="F314" s="63" t="s">
        <v>48</v>
      </c>
      <c r="G314" s="63" t="s">
        <v>60</v>
      </c>
      <c r="H314" s="63" t="s">
        <v>38</v>
      </c>
      <c r="I314" s="63" t="s">
        <v>30</v>
      </c>
      <c r="J314" s="63" t="s">
        <v>45</v>
      </c>
      <c r="K314" s="63" t="s">
        <v>35</v>
      </c>
      <c r="L314" s="63" t="s">
        <v>33</v>
      </c>
      <c r="M314" s="63">
        <v>19</v>
      </c>
      <c r="N314" s="63">
        <v>1</v>
      </c>
      <c r="O314" s="63">
        <v>7</v>
      </c>
      <c r="P314" s="63">
        <v>2</v>
      </c>
      <c r="Q314" s="63">
        <v>0</v>
      </c>
      <c r="R314" s="63">
        <v>8</v>
      </c>
      <c r="S314" s="63"/>
      <c r="T314" s="63"/>
      <c r="U314" s="63"/>
      <c r="V314" s="63" t="s">
        <v>60</v>
      </c>
      <c r="W314" s="63">
        <v>8</v>
      </c>
      <c r="X314" s="63">
        <v>5</v>
      </c>
    </row>
    <row r="315" spans="1:28" ht="16.5" thickBot="1" x14ac:dyDescent="0.3">
      <c r="A315" s="64" t="s">
        <v>644</v>
      </c>
      <c r="B315" s="63">
        <v>20</v>
      </c>
      <c r="C315" s="63" t="s">
        <v>45</v>
      </c>
      <c r="D315" s="63" t="s">
        <v>36</v>
      </c>
      <c r="E315" s="63" t="s">
        <v>61</v>
      </c>
      <c r="F315" s="63" t="s">
        <v>34</v>
      </c>
      <c r="G315" s="63" t="s">
        <v>61</v>
      </c>
      <c r="H315" s="63" t="s">
        <v>69</v>
      </c>
      <c r="I315" s="63" t="s">
        <v>73</v>
      </c>
      <c r="J315" s="63" t="s">
        <v>28</v>
      </c>
      <c r="K315" s="63" t="s">
        <v>29</v>
      </c>
      <c r="L315" s="63" t="s">
        <v>74</v>
      </c>
      <c r="M315" s="63">
        <v>20</v>
      </c>
      <c r="N315" s="63">
        <v>6</v>
      </c>
      <c r="O315" s="63">
        <v>4</v>
      </c>
      <c r="P315" s="63">
        <v>0</v>
      </c>
      <c r="Q315" s="63">
        <v>0</v>
      </c>
      <c r="R315" s="63">
        <v>17</v>
      </c>
      <c r="S315" s="63"/>
      <c r="T315" s="63"/>
      <c r="U315" s="63"/>
      <c r="V315" s="63" t="s">
        <v>30</v>
      </c>
      <c r="W315" s="63">
        <v>29</v>
      </c>
      <c r="X315" s="63">
        <v>23</v>
      </c>
    </row>
    <row r="316" spans="1:28" ht="16.5" thickBot="1" x14ac:dyDescent="0.3">
      <c r="A316" s="64" t="s">
        <v>645</v>
      </c>
      <c r="B316" s="63">
        <v>21</v>
      </c>
      <c r="C316" s="63" t="s">
        <v>45</v>
      </c>
      <c r="D316" s="63" t="s">
        <v>32</v>
      </c>
      <c r="E316" s="63" t="s">
        <v>59</v>
      </c>
      <c r="F316" s="63" t="s">
        <v>63</v>
      </c>
      <c r="G316" s="63" t="s">
        <v>35</v>
      </c>
      <c r="H316" s="63" t="s">
        <v>63</v>
      </c>
      <c r="I316" s="63" t="s">
        <v>33</v>
      </c>
      <c r="J316" s="63" t="s">
        <v>33</v>
      </c>
      <c r="K316" s="63" t="s">
        <v>39</v>
      </c>
      <c r="L316" s="63" t="s">
        <v>63</v>
      </c>
      <c r="M316" s="63">
        <v>21</v>
      </c>
      <c r="N316" s="63">
        <v>0</v>
      </c>
      <c r="O316" s="63">
        <v>6</v>
      </c>
      <c r="P316" s="63">
        <v>3</v>
      </c>
      <c r="Q316" s="63">
        <v>1</v>
      </c>
      <c r="R316" s="63"/>
      <c r="S316" s="63"/>
      <c r="T316" s="63">
        <v>1</v>
      </c>
      <c r="U316" s="63"/>
      <c r="V316" s="63" t="s">
        <v>38</v>
      </c>
      <c r="W316" s="63">
        <v>3</v>
      </c>
      <c r="X316" s="63">
        <v>24</v>
      </c>
    </row>
    <row r="317" spans="1:28" ht="16.5" thickBot="1" x14ac:dyDescent="0.3">
      <c r="A317" s="64" t="s">
        <v>646</v>
      </c>
      <c r="B317" s="63">
        <v>22</v>
      </c>
      <c r="C317" s="63" t="s">
        <v>73</v>
      </c>
      <c r="D317" s="63" t="s">
        <v>45</v>
      </c>
      <c r="E317" s="63" t="s">
        <v>71</v>
      </c>
      <c r="F317" s="63" t="s">
        <v>74</v>
      </c>
      <c r="G317" s="63" t="s">
        <v>35</v>
      </c>
      <c r="H317" s="63" t="s">
        <v>487</v>
      </c>
      <c r="I317" s="63" t="s">
        <v>73</v>
      </c>
      <c r="J317" s="63" t="s">
        <v>69</v>
      </c>
      <c r="K317" s="63" t="s">
        <v>36</v>
      </c>
      <c r="L317" s="63" t="s">
        <v>68</v>
      </c>
      <c r="M317" s="63">
        <v>22</v>
      </c>
      <c r="N317" s="63">
        <v>7</v>
      </c>
      <c r="O317" s="63">
        <v>3</v>
      </c>
      <c r="P317" s="63">
        <v>0</v>
      </c>
      <c r="Q317" s="63">
        <v>0</v>
      </c>
      <c r="R317" s="63">
        <v>44</v>
      </c>
      <c r="S317" s="63"/>
      <c r="T317" s="63"/>
      <c r="U317" s="63"/>
      <c r="V317" s="63" t="s">
        <v>69</v>
      </c>
      <c r="W317" s="63">
        <v>33</v>
      </c>
      <c r="X317" s="63">
        <v>2</v>
      </c>
    </row>
    <row r="318" spans="1:28" ht="16.5" thickBot="1" x14ac:dyDescent="0.3">
      <c r="A318" s="64" t="s">
        <v>318</v>
      </c>
      <c r="B318" s="63">
        <v>23</v>
      </c>
      <c r="C318" s="63" t="s">
        <v>40</v>
      </c>
      <c r="D318" s="63" t="s">
        <v>60</v>
      </c>
      <c r="E318" s="63" t="s">
        <v>58</v>
      </c>
      <c r="F318" s="63" t="s">
        <v>38</v>
      </c>
      <c r="G318" s="63" t="s">
        <v>38</v>
      </c>
      <c r="H318" s="63" t="s">
        <v>48</v>
      </c>
      <c r="I318" s="63" t="s">
        <v>32</v>
      </c>
      <c r="J318" s="63" t="s">
        <v>45</v>
      </c>
      <c r="K318" s="63" t="s">
        <v>38</v>
      </c>
      <c r="L318" s="63" t="s">
        <v>36</v>
      </c>
      <c r="M318" s="63">
        <v>23</v>
      </c>
      <c r="N318" s="63">
        <v>1</v>
      </c>
      <c r="O318" s="63">
        <v>7</v>
      </c>
      <c r="P318" s="63">
        <v>2</v>
      </c>
      <c r="Q318" s="63">
        <v>0</v>
      </c>
      <c r="R318" s="63">
        <v>8</v>
      </c>
      <c r="S318" s="63"/>
      <c r="T318" s="63"/>
      <c r="U318" s="63"/>
      <c r="V318" s="63" t="s">
        <v>32</v>
      </c>
      <c r="W318" s="63">
        <v>6</v>
      </c>
      <c r="X318" s="63">
        <v>15</v>
      </c>
    </row>
    <row r="319" spans="1:28" ht="16.5" thickBot="1" x14ac:dyDescent="0.3">
      <c r="A319" s="64" t="s">
        <v>647</v>
      </c>
      <c r="B319" s="63">
        <v>24</v>
      </c>
      <c r="C319" s="63" t="s">
        <v>68</v>
      </c>
      <c r="D319" s="63" t="s">
        <v>49</v>
      </c>
      <c r="E319" s="63" t="s">
        <v>58</v>
      </c>
      <c r="F319" s="63" t="s">
        <v>39</v>
      </c>
      <c r="G319" s="63" t="s">
        <v>33</v>
      </c>
      <c r="H319" s="63" t="s">
        <v>35</v>
      </c>
      <c r="I319" s="63" t="s">
        <v>36</v>
      </c>
      <c r="J319" s="63" t="s">
        <v>45</v>
      </c>
      <c r="K319" s="63" t="s">
        <v>32</v>
      </c>
      <c r="L319" s="63" t="s">
        <v>48</v>
      </c>
      <c r="M319" s="63">
        <v>24</v>
      </c>
      <c r="N319" s="63">
        <v>1</v>
      </c>
      <c r="O319" s="63">
        <v>7</v>
      </c>
      <c r="P319" s="63">
        <v>2</v>
      </c>
      <c r="Q319" s="63">
        <v>0</v>
      </c>
      <c r="R319" s="63">
        <v>13</v>
      </c>
      <c r="S319" s="63"/>
      <c r="T319" s="63">
        <v>2</v>
      </c>
      <c r="U319" s="63"/>
      <c r="V319" s="63" t="s">
        <v>61</v>
      </c>
      <c r="W319" s="63">
        <v>10</v>
      </c>
      <c r="X319" s="63">
        <v>28</v>
      </c>
    </row>
    <row r="320" spans="1:28" ht="16.5" thickBot="1" x14ac:dyDescent="0.3">
      <c r="A320" s="64" t="s">
        <v>346</v>
      </c>
      <c r="B320" s="63">
        <v>25</v>
      </c>
      <c r="C320" s="63" t="s">
        <v>45</v>
      </c>
      <c r="D320" s="63" t="s">
        <v>61</v>
      </c>
      <c r="E320" s="63" t="s">
        <v>67</v>
      </c>
      <c r="F320" s="63" t="s">
        <v>65</v>
      </c>
      <c r="G320" s="63" t="s">
        <v>49</v>
      </c>
      <c r="H320" s="63" t="s">
        <v>31</v>
      </c>
      <c r="I320" s="63" t="s">
        <v>61</v>
      </c>
      <c r="J320" s="63" t="s">
        <v>45</v>
      </c>
      <c r="K320" s="63" t="s">
        <v>49</v>
      </c>
      <c r="L320" s="63" t="s">
        <v>33</v>
      </c>
      <c r="M320" s="63">
        <v>25</v>
      </c>
      <c r="N320" s="63">
        <v>1</v>
      </c>
      <c r="O320" s="63">
        <v>7</v>
      </c>
      <c r="P320" s="63">
        <v>1</v>
      </c>
      <c r="Q320" s="63">
        <v>1</v>
      </c>
      <c r="R320" s="63">
        <v>19</v>
      </c>
      <c r="S320" s="63"/>
      <c r="T320" s="63"/>
      <c r="U320" s="63"/>
      <c r="V320" s="63" t="s">
        <v>60</v>
      </c>
      <c r="W320" s="63">
        <v>9</v>
      </c>
      <c r="X320" s="63">
        <v>29</v>
      </c>
    </row>
    <row r="321" spans="1:34" ht="16.5" thickBot="1" x14ac:dyDescent="0.3">
      <c r="A321" s="64" t="s">
        <v>648</v>
      </c>
      <c r="B321" s="63">
        <v>26</v>
      </c>
      <c r="C321" s="63" t="s">
        <v>60</v>
      </c>
      <c r="D321" s="63" t="s">
        <v>29</v>
      </c>
      <c r="E321" s="63" t="s">
        <v>39</v>
      </c>
      <c r="F321" s="63" t="s">
        <v>45</v>
      </c>
      <c r="G321" s="63" t="s">
        <v>32</v>
      </c>
      <c r="H321" s="63" t="s">
        <v>61</v>
      </c>
      <c r="I321" s="63" t="s">
        <v>63</v>
      </c>
      <c r="J321" s="63" t="s">
        <v>45</v>
      </c>
      <c r="K321" s="63" t="s">
        <v>60</v>
      </c>
      <c r="L321" s="63" t="s">
        <v>61</v>
      </c>
      <c r="M321" s="63">
        <v>26</v>
      </c>
      <c r="N321" s="63">
        <v>1</v>
      </c>
      <c r="O321" s="63">
        <v>8</v>
      </c>
      <c r="P321" s="63">
        <v>1</v>
      </c>
      <c r="Q321" s="63">
        <v>0</v>
      </c>
      <c r="R321" s="63">
        <v>9</v>
      </c>
      <c r="S321" s="63"/>
      <c r="T321" s="63"/>
      <c r="U321" s="63"/>
      <c r="V321" s="63" t="s">
        <v>61</v>
      </c>
      <c r="W321" s="63">
        <v>12</v>
      </c>
      <c r="X321" s="63">
        <v>21</v>
      </c>
    </row>
    <row r="322" spans="1:34" ht="16.5" thickBot="1" x14ac:dyDescent="0.3">
      <c r="A322" s="64" t="s">
        <v>649</v>
      </c>
      <c r="B322" s="63">
        <v>27</v>
      </c>
      <c r="C322" s="63" t="s">
        <v>45</v>
      </c>
      <c r="D322" s="63" t="s">
        <v>61</v>
      </c>
      <c r="E322" s="63" t="s">
        <v>49</v>
      </c>
      <c r="F322" s="63" t="s">
        <v>63</v>
      </c>
      <c r="G322" s="63" t="s">
        <v>39</v>
      </c>
      <c r="H322" s="63" t="s">
        <v>49</v>
      </c>
      <c r="I322" s="63" t="s">
        <v>49</v>
      </c>
      <c r="J322" s="63" t="s">
        <v>49</v>
      </c>
      <c r="K322" s="63" t="s">
        <v>60</v>
      </c>
      <c r="L322" s="63" t="s">
        <v>38</v>
      </c>
      <c r="M322" s="63">
        <v>27</v>
      </c>
      <c r="N322" s="63">
        <v>0</v>
      </c>
      <c r="O322" s="63">
        <v>9</v>
      </c>
      <c r="P322" s="63">
        <v>1</v>
      </c>
      <c r="Q322" s="63">
        <v>0</v>
      </c>
      <c r="R322" s="63">
        <v>5</v>
      </c>
      <c r="S322" s="63"/>
      <c r="T322" s="63">
        <v>2</v>
      </c>
      <c r="U322" s="63"/>
      <c r="V322" s="63" t="s">
        <v>60</v>
      </c>
      <c r="W322" s="63">
        <v>7</v>
      </c>
      <c r="X322" s="63">
        <v>4</v>
      </c>
    </row>
    <row r="323" spans="1:34" ht="16.5" thickBot="1" x14ac:dyDescent="0.3">
      <c r="A323" s="64" t="s">
        <v>342</v>
      </c>
      <c r="B323" s="63">
        <v>28</v>
      </c>
      <c r="C323" s="63" t="s">
        <v>74</v>
      </c>
      <c r="D323" s="63" t="s">
        <v>63</v>
      </c>
      <c r="E323" s="63" t="s">
        <v>39</v>
      </c>
      <c r="F323" s="63" t="s">
        <v>33</v>
      </c>
      <c r="G323" s="63" t="s">
        <v>33</v>
      </c>
      <c r="H323" s="63" t="s">
        <v>72</v>
      </c>
      <c r="I323" s="63" t="s">
        <v>61</v>
      </c>
      <c r="J323" s="63" t="s">
        <v>30</v>
      </c>
      <c r="K323" s="63" t="s">
        <v>31</v>
      </c>
      <c r="L323" s="63" t="s">
        <v>73</v>
      </c>
      <c r="M323" s="63">
        <v>28</v>
      </c>
      <c r="N323" s="63">
        <v>5</v>
      </c>
      <c r="O323" s="63">
        <v>4</v>
      </c>
      <c r="P323" s="63">
        <v>1</v>
      </c>
      <c r="Q323" s="63">
        <v>0</v>
      </c>
      <c r="R323" s="63">
        <v>46</v>
      </c>
      <c r="S323" s="63"/>
      <c r="T323" s="63">
        <v>2</v>
      </c>
      <c r="U323" s="63"/>
      <c r="V323" s="63" t="s">
        <v>45</v>
      </c>
      <c r="W323" s="63">
        <v>25</v>
      </c>
      <c r="X323" s="63">
        <v>20</v>
      </c>
    </row>
    <row r="324" spans="1:34" ht="16.5" thickBot="1" x14ac:dyDescent="0.3">
      <c r="A324" s="64" t="s">
        <v>650</v>
      </c>
      <c r="B324" s="63">
        <v>29</v>
      </c>
      <c r="C324" s="63" t="s">
        <v>72</v>
      </c>
      <c r="D324" s="63" t="s">
        <v>49</v>
      </c>
      <c r="E324" s="63" t="s">
        <v>61</v>
      </c>
      <c r="F324" s="63" t="s">
        <v>49</v>
      </c>
      <c r="G324" s="63" t="s">
        <v>32</v>
      </c>
      <c r="H324" s="63" t="s">
        <v>49</v>
      </c>
      <c r="I324" s="63" t="s">
        <v>60</v>
      </c>
      <c r="J324" s="63" t="s">
        <v>61</v>
      </c>
      <c r="K324" s="63" t="s">
        <v>32</v>
      </c>
      <c r="L324" s="63" t="s">
        <v>33</v>
      </c>
      <c r="M324" s="63">
        <v>29</v>
      </c>
      <c r="N324" s="63">
        <v>1</v>
      </c>
      <c r="O324" s="63">
        <v>9</v>
      </c>
      <c r="P324" s="63">
        <v>0</v>
      </c>
      <c r="Q324" s="63">
        <v>0</v>
      </c>
      <c r="R324" s="63">
        <v>7</v>
      </c>
      <c r="S324" s="63"/>
      <c r="T324" s="63">
        <v>2</v>
      </c>
      <c r="U324" s="63"/>
      <c r="V324" s="63" t="s">
        <v>49</v>
      </c>
      <c r="W324" s="63">
        <v>14</v>
      </c>
      <c r="X324" s="63">
        <v>17</v>
      </c>
    </row>
    <row r="325" spans="1:34" ht="16.5" thickBot="1" x14ac:dyDescent="0.3">
      <c r="A325" s="64" t="s">
        <v>319</v>
      </c>
      <c r="B325" s="63">
        <v>30</v>
      </c>
      <c r="C325" s="63" t="s">
        <v>32</v>
      </c>
      <c r="D325" s="63" t="s">
        <v>33</v>
      </c>
      <c r="E325" s="63" t="s">
        <v>38</v>
      </c>
      <c r="F325" s="63" t="s">
        <v>62</v>
      </c>
      <c r="G325" s="63" t="s">
        <v>33</v>
      </c>
      <c r="H325" s="63" t="s">
        <v>39</v>
      </c>
      <c r="I325" s="63" t="s">
        <v>33</v>
      </c>
      <c r="J325" s="63" t="s">
        <v>39</v>
      </c>
      <c r="K325" s="63" t="s">
        <v>48</v>
      </c>
      <c r="L325" s="63" t="s">
        <v>39</v>
      </c>
      <c r="M325" s="63">
        <v>30</v>
      </c>
      <c r="N325" s="63">
        <v>0</v>
      </c>
      <c r="O325" s="63">
        <v>8</v>
      </c>
      <c r="P325" s="63">
        <v>2</v>
      </c>
      <c r="Q325" s="63">
        <v>0</v>
      </c>
      <c r="R325" s="63">
        <v>8</v>
      </c>
      <c r="S325" s="63"/>
      <c r="T325" s="63"/>
      <c r="U325" s="63"/>
      <c r="V325" s="63" t="s">
        <v>38</v>
      </c>
      <c r="W325" s="63">
        <v>2</v>
      </c>
      <c r="X325" s="63">
        <v>12</v>
      </c>
    </row>
    <row r="326" spans="1:34" ht="16.5" thickBot="1" x14ac:dyDescent="0.3">
      <c r="A326" s="64" t="s">
        <v>651</v>
      </c>
      <c r="B326" s="63">
        <v>31</v>
      </c>
      <c r="C326" s="63" t="s">
        <v>45</v>
      </c>
      <c r="D326" s="63" t="s">
        <v>49</v>
      </c>
      <c r="E326" s="63" t="s">
        <v>39</v>
      </c>
      <c r="F326" s="63" t="s">
        <v>63</v>
      </c>
      <c r="G326" s="63" t="s">
        <v>32</v>
      </c>
      <c r="H326" s="63" t="s">
        <v>35</v>
      </c>
      <c r="I326" s="63" t="s">
        <v>35</v>
      </c>
      <c r="J326" s="63" t="s">
        <v>45</v>
      </c>
      <c r="K326" s="63" t="s">
        <v>33</v>
      </c>
      <c r="L326" s="63" t="s">
        <v>39</v>
      </c>
      <c r="M326" s="63">
        <v>31</v>
      </c>
      <c r="N326" s="63">
        <v>0</v>
      </c>
      <c r="O326" s="63">
        <v>9</v>
      </c>
      <c r="P326" s="63">
        <v>1</v>
      </c>
      <c r="Q326" s="63">
        <v>0</v>
      </c>
      <c r="R326" s="63">
        <v>6</v>
      </c>
      <c r="S326" s="63"/>
      <c r="T326" s="63"/>
      <c r="U326" s="63"/>
      <c r="V326" s="63" t="s">
        <v>60</v>
      </c>
      <c r="W326" s="63">
        <v>7</v>
      </c>
      <c r="X326" s="63">
        <v>10</v>
      </c>
      <c r="AH326" s="14" t="s">
        <v>180</v>
      </c>
    </row>
    <row r="327" spans="1:34" ht="16.5" thickBot="1" x14ac:dyDescent="0.3">
      <c r="A327" s="64" t="s">
        <v>163</v>
      </c>
      <c r="B327" s="63">
        <v>32</v>
      </c>
      <c r="C327" s="63" t="s">
        <v>69</v>
      </c>
      <c r="D327" s="63" t="s">
        <v>31</v>
      </c>
      <c r="E327" s="63" t="s">
        <v>74</v>
      </c>
      <c r="F327" s="63" t="s">
        <v>29</v>
      </c>
      <c r="G327" s="63" t="s">
        <v>63</v>
      </c>
      <c r="H327" s="63" t="s">
        <v>31</v>
      </c>
      <c r="I327" s="63" t="s">
        <v>49</v>
      </c>
      <c r="J327" s="63" t="s">
        <v>69</v>
      </c>
      <c r="K327" s="63" t="s">
        <v>45</v>
      </c>
      <c r="L327" s="63" t="s">
        <v>74</v>
      </c>
      <c r="M327" s="63">
        <v>32</v>
      </c>
      <c r="N327" s="63">
        <v>7</v>
      </c>
      <c r="O327" s="63">
        <v>2</v>
      </c>
      <c r="P327" s="63">
        <v>1</v>
      </c>
      <c r="Q327" s="63">
        <v>0</v>
      </c>
      <c r="R327" s="63">
        <v>9</v>
      </c>
      <c r="S327" s="63"/>
      <c r="T327" s="63"/>
      <c r="U327" s="63"/>
      <c r="V327" s="63" t="s">
        <v>30</v>
      </c>
      <c r="W327" s="63">
        <v>29</v>
      </c>
      <c r="X327" s="63">
        <v>19</v>
      </c>
    </row>
    <row r="328" spans="1:34" ht="16.5" thickBot="1" x14ac:dyDescent="0.3">
      <c r="A328" s="64" t="s">
        <v>652</v>
      </c>
      <c r="B328" s="63">
        <v>33</v>
      </c>
      <c r="C328" s="63" t="s">
        <v>49</v>
      </c>
      <c r="D328" s="63" t="s">
        <v>45</v>
      </c>
      <c r="E328" s="63" t="s">
        <v>38</v>
      </c>
      <c r="F328" s="63" t="s">
        <v>35</v>
      </c>
      <c r="G328" s="63" t="s">
        <v>39</v>
      </c>
      <c r="H328" s="63" t="s">
        <v>60</v>
      </c>
      <c r="I328" s="63" t="s">
        <v>487</v>
      </c>
      <c r="J328" s="63" t="s">
        <v>29</v>
      </c>
      <c r="K328" s="63" t="s">
        <v>60</v>
      </c>
      <c r="L328" s="63" t="s">
        <v>49</v>
      </c>
      <c r="M328" s="63">
        <v>33</v>
      </c>
      <c r="N328" s="63">
        <v>2</v>
      </c>
      <c r="O328" s="63">
        <v>8</v>
      </c>
      <c r="P328" s="63">
        <v>0</v>
      </c>
      <c r="Q328" s="63">
        <v>0</v>
      </c>
      <c r="R328" s="63">
        <v>12</v>
      </c>
      <c r="S328" s="63"/>
      <c r="T328" s="63"/>
      <c r="U328" s="63"/>
      <c r="V328" s="63" t="s">
        <v>36</v>
      </c>
      <c r="W328" s="63">
        <v>19</v>
      </c>
      <c r="X328" s="63">
        <v>27</v>
      </c>
    </row>
    <row r="329" spans="1:34" ht="16.5" thickBot="1" x14ac:dyDescent="0.3">
      <c r="A329" s="64" t="s">
        <v>653</v>
      </c>
      <c r="B329" s="63">
        <v>34</v>
      </c>
      <c r="C329" s="63" t="s">
        <v>32</v>
      </c>
      <c r="D329" s="63" t="s">
        <v>38</v>
      </c>
      <c r="E329" s="63" t="s">
        <v>32</v>
      </c>
      <c r="F329" s="63" t="s">
        <v>48</v>
      </c>
      <c r="G329" s="63" t="s">
        <v>48</v>
      </c>
      <c r="H329" s="63" t="s">
        <v>63</v>
      </c>
      <c r="I329" s="63" t="s">
        <v>45</v>
      </c>
      <c r="J329" s="63" t="s">
        <v>36</v>
      </c>
      <c r="K329" s="63" t="s">
        <v>60</v>
      </c>
      <c r="L329" s="63" t="s">
        <v>48</v>
      </c>
      <c r="M329" s="63">
        <v>34</v>
      </c>
      <c r="N329" s="63">
        <v>0</v>
      </c>
      <c r="O329" s="63">
        <v>6</v>
      </c>
      <c r="P329" s="63">
        <v>4</v>
      </c>
      <c r="Q329" s="63">
        <v>0</v>
      </c>
      <c r="R329" s="63">
        <v>2</v>
      </c>
      <c r="S329" s="63"/>
      <c r="T329" s="63"/>
      <c r="U329" s="63"/>
      <c r="V329" s="63" t="s">
        <v>33</v>
      </c>
      <c r="W329" s="63">
        <v>4</v>
      </c>
      <c r="X329" s="63">
        <v>30</v>
      </c>
    </row>
    <row r="330" spans="1:34" ht="16.5" thickBot="1" x14ac:dyDescent="0.3">
      <c r="A330" s="64" t="s">
        <v>654</v>
      </c>
      <c r="B330" s="63">
        <v>35</v>
      </c>
      <c r="C330" s="63" t="s">
        <v>69</v>
      </c>
      <c r="D330" s="63" t="s">
        <v>49</v>
      </c>
      <c r="E330" s="63" t="s">
        <v>32</v>
      </c>
      <c r="F330" s="63" t="s">
        <v>61</v>
      </c>
      <c r="G330" s="63" t="s">
        <v>48</v>
      </c>
      <c r="H330" s="63" t="s">
        <v>34</v>
      </c>
      <c r="I330" s="63" t="s">
        <v>73</v>
      </c>
      <c r="J330" s="63" t="s">
        <v>28</v>
      </c>
      <c r="K330" s="63" t="s">
        <v>36</v>
      </c>
      <c r="L330" s="63" t="s">
        <v>48</v>
      </c>
      <c r="M330" s="63">
        <v>35</v>
      </c>
      <c r="N330" s="63">
        <v>4</v>
      </c>
      <c r="O330" s="63">
        <v>4</v>
      </c>
      <c r="P330" s="63">
        <v>2</v>
      </c>
      <c r="Q330" s="63">
        <v>0</v>
      </c>
      <c r="R330" s="63">
        <v>1</v>
      </c>
      <c r="S330" s="63"/>
      <c r="T330" s="63"/>
      <c r="U330" s="63"/>
      <c r="V330" s="63" t="s">
        <v>36</v>
      </c>
      <c r="W330" s="63">
        <v>23</v>
      </c>
      <c r="X330" s="63">
        <v>16</v>
      </c>
    </row>
    <row r="331" spans="1:34" ht="16.5" thickBot="1" x14ac:dyDescent="0.3">
      <c r="A331" s="64" t="s">
        <v>655</v>
      </c>
      <c r="B331" s="63">
        <v>36</v>
      </c>
      <c r="C331" s="63" t="s">
        <v>69</v>
      </c>
      <c r="D331" s="63" t="s">
        <v>49</v>
      </c>
      <c r="E331" s="63" t="s">
        <v>61</v>
      </c>
      <c r="F331" s="63" t="s">
        <v>33</v>
      </c>
      <c r="G331" s="63" t="s">
        <v>63</v>
      </c>
      <c r="H331" s="63" t="s">
        <v>60</v>
      </c>
      <c r="I331" s="63" t="s">
        <v>33</v>
      </c>
      <c r="J331" s="63" t="s">
        <v>36</v>
      </c>
      <c r="K331" s="63" t="s">
        <v>45</v>
      </c>
      <c r="L331" s="63" t="s">
        <v>38</v>
      </c>
      <c r="M331" s="63">
        <v>36</v>
      </c>
      <c r="N331" s="63">
        <v>1</v>
      </c>
      <c r="O331" s="63">
        <v>8</v>
      </c>
      <c r="P331" s="63">
        <v>1</v>
      </c>
      <c r="Q331" s="63">
        <v>0</v>
      </c>
      <c r="R331" s="63">
        <v>11</v>
      </c>
      <c r="S331" s="63"/>
      <c r="T331" s="63"/>
      <c r="U331" s="63"/>
      <c r="V331" s="63" t="s">
        <v>61</v>
      </c>
      <c r="W331" s="63">
        <v>13</v>
      </c>
      <c r="X331" s="63">
        <v>14</v>
      </c>
    </row>
    <row r="332" spans="1:34" ht="16.5" thickBot="1" x14ac:dyDescent="0.3">
      <c r="A332" s="67" t="s">
        <v>70</v>
      </c>
      <c r="B332" s="63"/>
      <c r="C332" s="67">
        <v>18</v>
      </c>
      <c r="D332" s="67">
        <v>5</v>
      </c>
      <c r="E332" s="67">
        <v>6</v>
      </c>
      <c r="F332" s="67">
        <v>10</v>
      </c>
      <c r="G332" s="67"/>
      <c r="H332" s="67">
        <v>16</v>
      </c>
      <c r="I332" s="67">
        <v>15</v>
      </c>
      <c r="J332" s="67">
        <v>17</v>
      </c>
      <c r="K332" s="67">
        <v>9</v>
      </c>
      <c r="L332" s="67">
        <v>9</v>
      </c>
      <c r="M332" s="63"/>
      <c r="N332" s="63">
        <v>105</v>
      </c>
      <c r="O332" s="63">
        <v>212</v>
      </c>
      <c r="P332" s="63">
        <v>39</v>
      </c>
      <c r="Q332" s="63">
        <v>4</v>
      </c>
      <c r="R332" s="268"/>
      <c r="S332" s="269"/>
      <c r="T332" s="269"/>
      <c r="U332" s="269"/>
      <c r="V332" s="269"/>
      <c r="W332" s="270"/>
      <c r="X332" s="63">
        <v>10</v>
      </c>
    </row>
    <row r="333" spans="1:34" ht="16.5" thickBot="1" x14ac:dyDescent="0.3">
      <c r="A333" s="120" t="s">
        <v>425</v>
      </c>
      <c r="B333"/>
      <c r="C333"/>
      <c r="D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 s="63">
        <v>22</v>
      </c>
    </row>
    <row r="334" spans="1:34" ht="16.5" thickBot="1" x14ac:dyDescent="0.3">
      <c r="A334" s="273" t="e" vm="2">
        <v>#VALUE!</v>
      </c>
      <c r="B334" s="153" t="s">
        <v>79</v>
      </c>
      <c r="C334" s="273" t="e" vm="1">
        <v>#VALUE!</v>
      </c>
      <c r="D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 s="63">
        <v>2</v>
      </c>
    </row>
    <row r="335" spans="1:34" ht="16.5" thickBot="1" x14ac:dyDescent="0.3">
      <c r="A335" s="273"/>
      <c r="B335" s="59"/>
      <c r="C335" s="273"/>
      <c r="D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 s="63">
        <v>11</v>
      </c>
    </row>
    <row r="336" spans="1:34" ht="16.5" thickBot="1" x14ac:dyDescent="0.3">
      <c r="A336" s="273"/>
      <c r="B336" s="153" t="s">
        <v>80</v>
      </c>
      <c r="C336" s="273"/>
      <c r="D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 s="63">
        <v>7</v>
      </c>
    </row>
    <row r="337" spans="1:28" x14ac:dyDescent="0.25">
      <c r="A337" s="273"/>
      <c r="B337" s="153" t="s">
        <v>81</v>
      </c>
      <c r="C337" s="273"/>
      <c r="D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</row>
    <row r="338" spans="1:28" x14ac:dyDescent="0.25">
      <c r="A338" s="273"/>
      <c r="B338" s="153" t="s">
        <v>82</v>
      </c>
      <c r="C338" s="273"/>
      <c r="D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</row>
    <row r="339" spans="1:28" ht="16.5" thickBot="1" x14ac:dyDescent="0.3">
      <c r="A339" s="273"/>
      <c r="B339" s="153" t="s">
        <v>427</v>
      </c>
      <c r="C339" s="273"/>
      <c r="D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</row>
    <row r="340" spans="1:28" ht="16.5" thickBot="1" x14ac:dyDescent="0.3">
      <c r="A340" s="154" t="s">
        <v>84</v>
      </c>
      <c r="B340" s="63" t="s">
        <v>85</v>
      </c>
      <c r="C340" s="154" t="s">
        <v>86</v>
      </c>
      <c r="D340" s="63" t="s">
        <v>87</v>
      </c>
      <c r="E340" s="154" t="s">
        <v>88</v>
      </c>
      <c r="F340" s="63" t="s">
        <v>143</v>
      </c>
      <c r="G340" s="154" t="s">
        <v>89</v>
      </c>
      <c r="H340" s="63" t="s">
        <v>135</v>
      </c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</row>
    <row r="341" spans="1:28" ht="16.5" thickBot="1" x14ac:dyDescent="0.3">
      <c r="A341" s="264" t="s">
        <v>41</v>
      </c>
      <c r="B341" s="264" t="s">
        <v>37</v>
      </c>
      <c r="C341" s="271" t="s">
        <v>50</v>
      </c>
      <c r="D341" s="271" t="s">
        <v>51</v>
      </c>
      <c r="E341" s="271" t="s">
        <v>52</v>
      </c>
      <c r="F341" s="271" t="s">
        <v>53</v>
      </c>
      <c r="G341" s="271" t="s">
        <v>313</v>
      </c>
      <c r="H341" s="271" t="s">
        <v>54</v>
      </c>
      <c r="I341" s="271" t="s">
        <v>55</v>
      </c>
      <c r="J341" s="271" t="s">
        <v>56</v>
      </c>
      <c r="K341" s="271" t="s">
        <v>57</v>
      </c>
      <c r="L341" s="271" t="s">
        <v>153</v>
      </c>
      <c r="M341" s="264" t="s">
        <v>37</v>
      </c>
      <c r="N341" s="264" t="s">
        <v>154</v>
      </c>
      <c r="O341" s="264" t="s">
        <v>155</v>
      </c>
      <c r="P341" s="264" t="s">
        <v>156</v>
      </c>
      <c r="Q341" s="264" t="s">
        <v>157</v>
      </c>
      <c r="R341" s="266" t="s">
        <v>158</v>
      </c>
      <c r="S341" s="267"/>
      <c r="T341" s="266" t="s">
        <v>159</v>
      </c>
      <c r="U341" s="267"/>
      <c r="V341" s="264" t="s">
        <v>107</v>
      </c>
      <c r="W341" s="264" t="s">
        <v>160</v>
      </c>
      <c r="X341"/>
    </row>
    <row r="342" spans="1:28" ht="16.5" thickBot="1" x14ac:dyDescent="0.3">
      <c r="A342" s="265"/>
      <c r="B342" s="265"/>
      <c r="C342" s="272"/>
      <c r="D342" s="272"/>
      <c r="E342" s="272"/>
      <c r="F342" s="272"/>
      <c r="G342" s="272"/>
      <c r="H342" s="272"/>
      <c r="I342" s="272"/>
      <c r="J342" s="272"/>
      <c r="K342" s="272"/>
      <c r="L342" s="272"/>
      <c r="M342" s="265"/>
      <c r="N342" s="265"/>
      <c r="O342" s="265"/>
      <c r="P342" s="265"/>
      <c r="Q342" s="265"/>
      <c r="R342" s="155" t="s">
        <v>161</v>
      </c>
      <c r="S342" s="155" t="s">
        <v>162</v>
      </c>
      <c r="T342" s="155" t="s">
        <v>161</v>
      </c>
      <c r="U342" s="155" t="s">
        <v>162</v>
      </c>
      <c r="V342" s="265"/>
      <c r="W342" s="265"/>
      <c r="X342"/>
    </row>
    <row r="343" spans="1:28" ht="16.5" thickBot="1" x14ac:dyDescent="0.3">
      <c r="A343" s="64" t="s">
        <v>656</v>
      </c>
      <c r="B343" s="63">
        <v>1</v>
      </c>
      <c r="C343" s="63" t="s">
        <v>45</v>
      </c>
      <c r="D343" s="63" t="s">
        <v>45</v>
      </c>
      <c r="E343" s="63" t="s">
        <v>39</v>
      </c>
      <c r="F343" s="63" t="s">
        <v>61</v>
      </c>
      <c r="G343" s="63" t="s">
        <v>32</v>
      </c>
      <c r="H343" s="63" t="s">
        <v>31</v>
      </c>
      <c r="I343" s="63" t="s">
        <v>72</v>
      </c>
      <c r="J343" s="63" t="s">
        <v>60</v>
      </c>
      <c r="K343" s="63" t="s">
        <v>65</v>
      </c>
      <c r="L343" s="63" t="s">
        <v>49</v>
      </c>
      <c r="M343" s="63">
        <v>1</v>
      </c>
      <c r="N343" s="63">
        <v>2</v>
      </c>
      <c r="O343" s="63">
        <v>7</v>
      </c>
      <c r="P343" s="63">
        <v>1</v>
      </c>
      <c r="Q343" s="63">
        <v>0</v>
      </c>
      <c r="R343" s="63">
        <v>11</v>
      </c>
      <c r="S343" s="63"/>
      <c r="T343" s="63"/>
      <c r="U343" s="63"/>
      <c r="V343" s="63" t="s">
        <v>49</v>
      </c>
      <c r="W343" s="63">
        <v>12</v>
      </c>
      <c r="X343"/>
      <c r="AA343" s="14">
        <v>0</v>
      </c>
      <c r="AB343" s="14">
        <f>COUNTIF($N$343:$N$379,"=0")</f>
        <v>8</v>
      </c>
    </row>
    <row r="344" spans="1:28" ht="16.5" thickBot="1" x14ac:dyDescent="0.3">
      <c r="A344" s="64" t="s">
        <v>657</v>
      </c>
      <c r="B344" s="63">
        <v>2</v>
      </c>
      <c r="C344" s="63" t="s">
        <v>49</v>
      </c>
      <c r="D344" s="63" t="s">
        <v>62</v>
      </c>
      <c r="E344" s="63" t="s">
        <v>46</v>
      </c>
      <c r="F344" s="63" t="s">
        <v>47</v>
      </c>
      <c r="G344" s="63" t="s">
        <v>62</v>
      </c>
      <c r="H344" s="63" t="s">
        <v>38</v>
      </c>
      <c r="I344" s="63" t="s">
        <v>63</v>
      </c>
      <c r="J344" s="63" t="s">
        <v>38</v>
      </c>
      <c r="K344" s="63" t="s">
        <v>65</v>
      </c>
      <c r="L344" s="63" t="s">
        <v>63</v>
      </c>
      <c r="M344" s="63">
        <v>2</v>
      </c>
      <c r="N344" s="63">
        <v>0</v>
      </c>
      <c r="O344" s="63">
        <v>3</v>
      </c>
      <c r="P344" s="63">
        <v>5</v>
      </c>
      <c r="Q344" s="63">
        <v>2</v>
      </c>
      <c r="R344" s="63"/>
      <c r="S344" s="63"/>
      <c r="T344" s="63"/>
      <c r="U344" s="63"/>
      <c r="V344" s="63" t="s">
        <v>63</v>
      </c>
      <c r="W344" s="63">
        <v>2</v>
      </c>
      <c r="X344"/>
      <c r="AA344" s="14">
        <v>1</v>
      </c>
      <c r="AB344" s="14">
        <f>COUNTIF($N$343:$N$379,"=1")</f>
        <v>2</v>
      </c>
    </row>
    <row r="345" spans="1:28" ht="16.5" thickBot="1" x14ac:dyDescent="0.3">
      <c r="A345" s="64" t="s">
        <v>658</v>
      </c>
      <c r="B345" s="63">
        <v>3</v>
      </c>
      <c r="C345" s="63" t="s">
        <v>49</v>
      </c>
      <c r="D345" s="63" t="s">
        <v>60</v>
      </c>
      <c r="E345" s="63" t="s">
        <v>46</v>
      </c>
      <c r="F345" s="63" t="s">
        <v>62</v>
      </c>
      <c r="G345" s="63" t="s">
        <v>62</v>
      </c>
      <c r="H345" s="63" t="s">
        <v>39</v>
      </c>
      <c r="I345" s="63" t="s">
        <v>48</v>
      </c>
      <c r="J345" s="63" t="s">
        <v>58</v>
      </c>
      <c r="K345" s="63" t="s">
        <v>58</v>
      </c>
      <c r="L345" s="63" t="s">
        <v>39</v>
      </c>
      <c r="M345" s="63">
        <v>3</v>
      </c>
      <c r="N345" s="63">
        <v>0</v>
      </c>
      <c r="O345" s="63">
        <v>4</v>
      </c>
      <c r="P345" s="63">
        <v>5</v>
      </c>
      <c r="Q345" s="63">
        <v>1</v>
      </c>
      <c r="R345" s="63">
        <v>2</v>
      </c>
      <c r="S345" s="63"/>
      <c r="T345" s="63"/>
      <c r="U345" s="63"/>
      <c r="V345" s="63" t="s">
        <v>63</v>
      </c>
      <c r="W345" s="63">
        <v>3</v>
      </c>
      <c r="X345"/>
      <c r="AA345" s="14">
        <v>2</v>
      </c>
      <c r="AB345" s="14">
        <v>6</v>
      </c>
    </row>
    <row r="346" spans="1:28" ht="16.5" thickBot="1" x14ac:dyDescent="0.3">
      <c r="A346" s="64" t="s">
        <v>659</v>
      </c>
      <c r="B346" s="63">
        <v>4</v>
      </c>
      <c r="C346" s="63" t="s">
        <v>40</v>
      </c>
      <c r="D346" s="63" t="s">
        <v>61</v>
      </c>
      <c r="E346" s="63" t="s">
        <v>62</v>
      </c>
      <c r="F346" s="63" t="s">
        <v>34</v>
      </c>
      <c r="G346" s="63" t="s">
        <v>62</v>
      </c>
      <c r="H346" s="63" t="s">
        <v>40</v>
      </c>
      <c r="I346" s="63" t="s">
        <v>35</v>
      </c>
      <c r="J346" s="63" t="s">
        <v>28</v>
      </c>
      <c r="K346" s="63" t="s">
        <v>61</v>
      </c>
      <c r="L346" s="63" t="s">
        <v>32</v>
      </c>
      <c r="M346" s="63">
        <v>4</v>
      </c>
      <c r="N346" s="63">
        <v>4</v>
      </c>
      <c r="O346" s="63">
        <v>4</v>
      </c>
      <c r="P346" s="63">
        <v>2</v>
      </c>
      <c r="Q346" s="63">
        <v>0</v>
      </c>
      <c r="R346" s="63">
        <v>7</v>
      </c>
      <c r="S346" s="63"/>
      <c r="T346" s="63"/>
      <c r="U346" s="63"/>
      <c r="V346" s="63" t="s">
        <v>49</v>
      </c>
      <c r="W346" s="63">
        <v>12</v>
      </c>
      <c r="X346" s="274" t="s">
        <v>160</v>
      </c>
      <c r="AA346" s="14">
        <v>3</v>
      </c>
      <c r="AB346" s="14">
        <f>COUNTIF($N$343:$N$379,"=3")</f>
        <v>6</v>
      </c>
    </row>
    <row r="347" spans="1:28" ht="16.5" thickBot="1" x14ac:dyDescent="0.3">
      <c r="A347" s="64" t="s">
        <v>660</v>
      </c>
      <c r="B347" s="63">
        <v>5</v>
      </c>
      <c r="C347" s="63" t="s">
        <v>49</v>
      </c>
      <c r="D347" s="63" t="s">
        <v>36</v>
      </c>
      <c r="E347" s="63" t="s">
        <v>59</v>
      </c>
      <c r="F347" s="63" t="s">
        <v>32</v>
      </c>
      <c r="G347" s="63" t="s">
        <v>35</v>
      </c>
      <c r="H347" s="63" t="s">
        <v>74</v>
      </c>
      <c r="I347" s="63" t="s">
        <v>39</v>
      </c>
      <c r="J347" s="63" t="s">
        <v>36</v>
      </c>
      <c r="K347" s="63" t="s">
        <v>65</v>
      </c>
      <c r="L347" s="63" t="s">
        <v>39</v>
      </c>
      <c r="M347" s="63">
        <v>5</v>
      </c>
      <c r="N347" s="63">
        <v>1</v>
      </c>
      <c r="O347" s="63">
        <v>7</v>
      </c>
      <c r="P347" s="63">
        <v>1</v>
      </c>
      <c r="Q347" s="63">
        <v>1</v>
      </c>
      <c r="R347" s="63">
        <v>12</v>
      </c>
      <c r="S347" s="63"/>
      <c r="T347" s="63"/>
      <c r="U347" s="63"/>
      <c r="V347" s="63" t="s">
        <v>60</v>
      </c>
      <c r="W347" s="63">
        <v>8</v>
      </c>
      <c r="X347" s="275"/>
      <c r="AA347" s="14">
        <v>4</v>
      </c>
      <c r="AB347" s="14">
        <f>COUNTIF($N$343:$N$379,"=4")</f>
        <v>8</v>
      </c>
    </row>
    <row r="348" spans="1:28" ht="16.5" thickBot="1" x14ac:dyDescent="0.3">
      <c r="A348" s="64" t="s">
        <v>661</v>
      </c>
      <c r="B348" s="63">
        <v>6</v>
      </c>
      <c r="C348" s="63" t="s">
        <v>36</v>
      </c>
      <c r="D348" s="63" t="s">
        <v>36</v>
      </c>
      <c r="E348" s="63" t="s">
        <v>33</v>
      </c>
      <c r="F348" s="63" t="s">
        <v>32</v>
      </c>
      <c r="G348" s="63" t="s">
        <v>59</v>
      </c>
      <c r="H348" s="63" t="s">
        <v>34</v>
      </c>
      <c r="I348" s="63" t="s">
        <v>45</v>
      </c>
      <c r="J348" s="63" t="s">
        <v>38</v>
      </c>
      <c r="K348" s="63" t="s">
        <v>59</v>
      </c>
      <c r="L348" s="63" t="s">
        <v>72</v>
      </c>
      <c r="M348" s="63">
        <v>6</v>
      </c>
      <c r="N348" s="63">
        <v>2</v>
      </c>
      <c r="O348" s="63">
        <v>6</v>
      </c>
      <c r="P348" s="63">
        <v>0</v>
      </c>
      <c r="Q348" s="63">
        <v>2</v>
      </c>
      <c r="R348" s="63">
        <v>8</v>
      </c>
      <c r="S348" s="63"/>
      <c r="T348" s="63"/>
      <c r="U348" s="63"/>
      <c r="V348" s="63" t="s">
        <v>60</v>
      </c>
      <c r="W348" s="63">
        <v>9</v>
      </c>
      <c r="X348" s="63">
        <v>20</v>
      </c>
      <c r="AA348" s="14">
        <v>5</v>
      </c>
      <c r="AB348" s="14">
        <f>COUNTIF($N$343:$N$379,"=5")</f>
        <v>1</v>
      </c>
    </row>
    <row r="349" spans="1:28" ht="16.5" thickBot="1" x14ac:dyDescent="0.3">
      <c r="A349" s="64" t="s">
        <v>344</v>
      </c>
      <c r="B349" s="63">
        <v>7</v>
      </c>
      <c r="C349" s="63" t="s">
        <v>29</v>
      </c>
      <c r="D349" s="63" t="s">
        <v>31</v>
      </c>
      <c r="E349" s="63" t="s">
        <v>61</v>
      </c>
      <c r="F349" s="63" t="s">
        <v>48</v>
      </c>
      <c r="G349" s="63" t="s">
        <v>49</v>
      </c>
      <c r="H349" s="63" t="s">
        <v>68</v>
      </c>
      <c r="I349" s="63" t="s">
        <v>31</v>
      </c>
      <c r="J349" s="63" t="s">
        <v>74</v>
      </c>
      <c r="K349" s="63" t="s">
        <v>31</v>
      </c>
      <c r="L349" s="63" t="s">
        <v>35</v>
      </c>
      <c r="M349" s="63">
        <v>7</v>
      </c>
      <c r="N349" s="63">
        <v>6</v>
      </c>
      <c r="O349" s="63">
        <v>3</v>
      </c>
      <c r="P349" s="63">
        <v>1</v>
      </c>
      <c r="Q349" s="63">
        <v>0</v>
      </c>
      <c r="R349" s="63">
        <v>9</v>
      </c>
      <c r="S349" s="63"/>
      <c r="T349" s="63"/>
      <c r="U349" s="63"/>
      <c r="V349" s="63" t="s">
        <v>34</v>
      </c>
      <c r="W349" s="63">
        <v>27</v>
      </c>
      <c r="X349" s="63">
        <v>18</v>
      </c>
      <c r="AA349" s="14">
        <v>6</v>
      </c>
      <c r="AB349" s="14">
        <f>COUNTIF($N$343:$N$379,"=6")</f>
        <v>1</v>
      </c>
    </row>
    <row r="350" spans="1:28" ht="16.5" thickBot="1" x14ac:dyDescent="0.3">
      <c r="A350" s="64" t="s">
        <v>662</v>
      </c>
      <c r="B350" s="63">
        <v>8</v>
      </c>
      <c r="C350" s="63" t="s">
        <v>69</v>
      </c>
      <c r="D350" s="63" t="s">
        <v>45</v>
      </c>
      <c r="E350" s="63" t="s">
        <v>62</v>
      </c>
      <c r="F350" s="63" t="s">
        <v>68</v>
      </c>
      <c r="G350" s="63" t="s">
        <v>48</v>
      </c>
      <c r="H350" s="63" t="s">
        <v>68</v>
      </c>
      <c r="I350" s="63" t="s">
        <v>49</v>
      </c>
      <c r="J350" s="63" t="s">
        <v>45</v>
      </c>
      <c r="K350" s="63" t="s">
        <v>60</v>
      </c>
      <c r="L350" s="63" t="s">
        <v>39</v>
      </c>
      <c r="M350" s="63">
        <v>8</v>
      </c>
      <c r="N350" s="63">
        <v>3</v>
      </c>
      <c r="O350" s="63">
        <v>5</v>
      </c>
      <c r="P350" s="63">
        <v>2</v>
      </c>
      <c r="Q350" s="63">
        <v>0</v>
      </c>
      <c r="R350" s="63">
        <v>22</v>
      </c>
      <c r="S350" s="63"/>
      <c r="T350" s="63"/>
      <c r="U350" s="63"/>
      <c r="V350" s="63" t="s">
        <v>36</v>
      </c>
      <c r="W350" s="63">
        <v>18</v>
      </c>
      <c r="X350" s="63">
        <v>1</v>
      </c>
      <c r="AA350" s="14">
        <v>7</v>
      </c>
      <c r="AB350" s="14">
        <f>COUNTIF($N$343:$N$379,"=7")</f>
        <v>1</v>
      </c>
    </row>
    <row r="351" spans="1:28" ht="16.5" thickBot="1" x14ac:dyDescent="0.3">
      <c r="A351" s="64" t="s">
        <v>663</v>
      </c>
      <c r="B351" s="63">
        <v>9</v>
      </c>
      <c r="C351" s="63" t="s">
        <v>28</v>
      </c>
      <c r="D351" s="63" t="s">
        <v>45</v>
      </c>
      <c r="E351" s="63" t="s">
        <v>61</v>
      </c>
      <c r="F351" s="63" t="s">
        <v>33</v>
      </c>
      <c r="G351" s="63" t="s">
        <v>63</v>
      </c>
      <c r="H351" s="63" t="s">
        <v>36</v>
      </c>
      <c r="I351" s="63" t="s">
        <v>30</v>
      </c>
      <c r="J351" s="63" t="s">
        <v>40</v>
      </c>
      <c r="K351" s="63" t="s">
        <v>60</v>
      </c>
      <c r="L351" s="63" t="s">
        <v>38</v>
      </c>
      <c r="M351" s="63">
        <v>9</v>
      </c>
      <c r="N351" s="63">
        <v>3</v>
      </c>
      <c r="O351" s="63">
        <v>6</v>
      </c>
      <c r="P351" s="63">
        <v>1</v>
      </c>
      <c r="Q351" s="63">
        <v>0</v>
      </c>
      <c r="R351" s="63">
        <v>9</v>
      </c>
      <c r="S351" s="63"/>
      <c r="T351" s="63"/>
      <c r="U351" s="63"/>
      <c r="V351" s="63" t="s">
        <v>49</v>
      </c>
      <c r="W351" s="63">
        <v>15</v>
      </c>
      <c r="X351" s="63">
        <v>15</v>
      </c>
      <c r="AA351" s="14">
        <v>8</v>
      </c>
      <c r="AB351" s="14">
        <f>COUNTIF($N$343:$N$379,"=8")</f>
        <v>2</v>
      </c>
    </row>
    <row r="352" spans="1:28" ht="16.5" thickBot="1" x14ac:dyDescent="0.3">
      <c r="A352" s="64" t="s">
        <v>664</v>
      </c>
      <c r="B352" s="63">
        <v>10</v>
      </c>
      <c r="C352" s="63" t="s">
        <v>45</v>
      </c>
      <c r="D352" s="63" t="s">
        <v>36</v>
      </c>
      <c r="E352" s="63" t="s">
        <v>58</v>
      </c>
      <c r="F352" s="63" t="s">
        <v>33</v>
      </c>
      <c r="G352" s="63" t="s">
        <v>62</v>
      </c>
      <c r="H352" s="63" t="s">
        <v>40</v>
      </c>
      <c r="I352" s="63" t="s">
        <v>31</v>
      </c>
      <c r="J352" s="63" t="s">
        <v>35</v>
      </c>
      <c r="K352" s="63" t="s">
        <v>38</v>
      </c>
      <c r="L352" s="63" t="s">
        <v>60</v>
      </c>
      <c r="M352" s="63">
        <v>10</v>
      </c>
      <c r="N352" s="63">
        <v>2</v>
      </c>
      <c r="O352" s="63">
        <v>6</v>
      </c>
      <c r="P352" s="63">
        <v>2</v>
      </c>
      <c r="Q352" s="63">
        <v>0</v>
      </c>
      <c r="R352" s="63">
        <v>2</v>
      </c>
      <c r="S352" s="63"/>
      <c r="T352" s="63"/>
      <c r="U352" s="63"/>
      <c r="V352" s="63" t="s">
        <v>61</v>
      </c>
      <c r="W352" s="63">
        <v>10</v>
      </c>
      <c r="X352" s="63">
        <v>24</v>
      </c>
      <c r="AA352" s="14">
        <v>9</v>
      </c>
      <c r="AB352" s="14">
        <f>COUNTIF($N$343:$N$379,"=9")</f>
        <v>0</v>
      </c>
    </row>
    <row r="353" spans="1:28" ht="16.5" thickBot="1" x14ac:dyDescent="0.3">
      <c r="A353" s="64" t="s">
        <v>665</v>
      </c>
      <c r="B353" s="63">
        <v>11</v>
      </c>
      <c r="C353" s="63" t="s">
        <v>36</v>
      </c>
      <c r="D353" s="63" t="s">
        <v>74</v>
      </c>
      <c r="E353" s="63" t="s">
        <v>105</v>
      </c>
      <c r="F353" s="63" t="s">
        <v>39</v>
      </c>
      <c r="G353" s="63" t="s">
        <v>49</v>
      </c>
      <c r="H353" s="63" t="s">
        <v>29</v>
      </c>
      <c r="I353" s="63" t="s">
        <v>40</v>
      </c>
      <c r="J353" s="63" t="s">
        <v>68</v>
      </c>
      <c r="K353" s="63" t="s">
        <v>72</v>
      </c>
      <c r="L353" s="63" t="s">
        <v>75</v>
      </c>
      <c r="M353" s="63">
        <v>11</v>
      </c>
      <c r="N353" s="63">
        <v>7</v>
      </c>
      <c r="O353" s="63">
        <v>3</v>
      </c>
      <c r="P353" s="63">
        <v>0</v>
      </c>
      <c r="Q353" s="63">
        <v>0</v>
      </c>
      <c r="R353" s="63">
        <v>7</v>
      </c>
      <c r="S353" s="63"/>
      <c r="T353" s="63"/>
      <c r="U353" s="63"/>
      <c r="V353" s="63" t="s">
        <v>30</v>
      </c>
      <c r="W353" s="63">
        <v>31</v>
      </c>
      <c r="X353" s="63">
        <v>5</v>
      </c>
      <c r="AA353" s="14">
        <v>10</v>
      </c>
      <c r="AB353" s="14">
        <f>COUNTIF($N$343:$N$379,"=10")</f>
        <v>0</v>
      </c>
    </row>
    <row r="354" spans="1:28" ht="16.5" thickBot="1" x14ac:dyDescent="0.3">
      <c r="A354" s="64" t="s">
        <v>666</v>
      </c>
      <c r="B354" s="63">
        <v>12</v>
      </c>
      <c r="C354" s="63" t="s">
        <v>45</v>
      </c>
      <c r="D354" s="63" t="s">
        <v>61</v>
      </c>
      <c r="E354" s="63" t="s">
        <v>62</v>
      </c>
      <c r="F354" s="63" t="s">
        <v>49</v>
      </c>
      <c r="G354" s="63" t="s">
        <v>48</v>
      </c>
      <c r="H354" s="63" t="s">
        <v>49</v>
      </c>
      <c r="I354" s="63" t="s">
        <v>60</v>
      </c>
      <c r="J354" s="63" t="s">
        <v>39</v>
      </c>
      <c r="K354" s="63" t="s">
        <v>48</v>
      </c>
      <c r="L354" s="63" t="s">
        <v>58</v>
      </c>
      <c r="M354" s="63">
        <v>12</v>
      </c>
      <c r="N354" s="63">
        <v>0</v>
      </c>
      <c r="O354" s="63">
        <v>6</v>
      </c>
      <c r="P354" s="63">
        <v>4</v>
      </c>
      <c r="Q354" s="63">
        <v>0</v>
      </c>
      <c r="R354" s="63">
        <v>11</v>
      </c>
      <c r="S354" s="63"/>
      <c r="T354" s="63"/>
      <c r="U354" s="63"/>
      <c r="V354" s="63" t="s">
        <v>33</v>
      </c>
      <c r="W354" s="63">
        <v>6</v>
      </c>
      <c r="X354" s="63">
        <v>14</v>
      </c>
      <c r="AB354" s="14">
        <f>SUM(AB343:AB353)</f>
        <v>35</v>
      </c>
    </row>
    <row r="355" spans="1:28" ht="16.5" thickBot="1" x14ac:dyDescent="0.3">
      <c r="A355" s="64" t="s">
        <v>667</v>
      </c>
      <c r="B355" s="63">
        <v>13</v>
      </c>
      <c r="C355" s="63" t="s">
        <v>45</v>
      </c>
      <c r="D355" s="63" t="s">
        <v>35</v>
      </c>
      <c r="E355" s="63" t="s">
        <v>49</v>
      </c>
      <c r="F355" s="63" t="s">
        <v>33</v>
      </c>
      <c r="G355" s="63" t="s">
        <v>61</v>
      </c>
      <c r="H355" s="63" t="s">
        <v>33</v>
      </c>
      <c r="I355" s="63" t="s">
        <v>69</v>
      </c>
      <c r="J355" s="63" t="s">
        <v>28</v>
      </c>
      <c r="K355" s="63" t="s">
        <v>60</v>
      </c>
      <c r="L355" s="63" t="s">
        <v>38</v>
      </c>
      <c r="M355" s="63">
        <v>13</v>
      </c>
      <c r="N355" s="63">
        <v>2</v>
      </c>
      <c r="O355" s="63">
        <v>8</v>
      </c>
      <c r="P355" s="63">
        <v>0</v>
      </c>
      <c r="Q355" s="63">
        <v>0</v>
      </c>
      <c r="R355" s="63">
        <v>7</v>
      </c>
      <c r="S355" s="63"/>
      <c r="T355" s="63"/>
      <c r="U355" s="63"/>
      <c r="V355" s="63" t="s">
        <v>35</v>
      </c>
      <c r="W355" s="63">
        <v>16</v>
      </c>
      <c r="X355" s="63">
        <v>21</v>
      </c>
    </row>
    <row r="356" spans="1:28" ht="16.5" thickBot="1" x14ac:dyDescent="0.3">
      <c r="A356" s="64" t="s">
        <v>668</v>
      </c>
      <c r="B356" s="63">
        <v>14</v>
      </c>
      <c r="C356" s="63" t="s">
        <v>31</v>
      </c>
      <c r="D356" s="63" t="s">
        <v>35</v>
      </c>
      <c r="E356" s="63" t="s">
        <v>45</v>
      </c>
      <c r="F356" s="63" t="s">
        <v>45</v>
      </c>
      <c r="G356" s="63" t="s">
        <v>59</v>
      </c>
      <c r="H356" s="63" t="s">
        <v>45</v>
      </c>
      <c r="I356" s="63" t="s">
        <v>36</v>
      </c>
      <c r="J356" s="63" t="s">
        <v>40</v>
      </c>
      <c r="K356" s="63" t="s">
        <v>33</v>
      </c>
      <c r="L356" s="63" t="s">
        <v>45</v>
      </c>
      <c r="M356" s="63">
        <v>14</v>
      </c>
      <c r="N356" s="63">
        <v>2</v>
      </c>
      <c r="O356" s="63">
        <v>7</v>
      </c>
      <c r="P356" s="63">
        <v>0</v>
      </c>
      <c r="Q356" s="63">
        <v>1</v>
      </c>
      <c r="R356" s="63">
        <v>12</v>
      </c>
      <c r="S356" s="63"/>
      <c r="T356" s="63"/>
      <c r="U356" s="63"/>
      <c r="V356" s="63" t="s">
        <v>35</v>
      </c>
      <c r="W356" s="63">
        <v>17</v>
      </c>
      <c r="X356" s="63">
        <v>29</v>
      </c>
    </row>
    <row r="357" spans="1:28" ht="16.5" thickBot="1" x14ac:dyDescent="0.3">
      <c r="A357" s="64" t="s">
        <v>669</v>
      </c>
      <c r="B357" s="63">
        <v>15</v>
      </c>
      <c r="C357" s="63" t="s">
        <v>68</v>
      </c>
      <c r="D357" s="63" t="s">
        <v>69</v>
      </c>
      <c r="E357" s="63" t="s">
        <v>71</v>
      </c>
      <c r="F357" s="63" t="s">
        <v>75</v>
      </c>
      <c r="G357" s="63" t="s">
        <v>49</v>
      </c>
      <c r="H357" s="63" t="s">
        <v>487</v>
      </c>
      <c r="I357" s="63" t="s">
        <v>45</v>
      </c>
      <c r="J357" s="63" t="s">
        <v>105</v>
      </c>
      <c r="K357" s="63" t="s">
        <v>28</v>
      </c>
      <c r="L357" s="63" t="s">
        <v>68</v>
      </c>
      <c r="M357" s="63">
        <v>15</v>
      </c>
      <c r="N357" s="63">
        <v>8</v>
      </c>
      <c r="O357" s="63">
        <v>2</v>
      </c>
      <c r="P357" s="63">
        <v>0</v>
      </c>
      <c r="Q357" s="63">
        <v>0</v>
      </c>
      <c r="R357" s="63">
        <v>56</v>
      </c>
      <c r="S357" s="63"/>
      <c r="T357" s="63"/>
      <c r="U357" s="63"/>
      <c r="V357" s="63" t="s">
        <v>69</v>
      </c>
      <c r="W357" s="63">
        <v>32</v>
      </c>
      <c r="X357" s="63">
        <v>3</v>
      </c>
    </row>
    <row r="358" spans="1:28" ht="16.5" thickBot="1" x14ac:dyDescent="0.3">
      <c r="A358" s="64" t="s">
        <v>670</v>
      </c>
      <c r="B358" s="63">
        <v>16</v>
      </c>
      <c r="C358" s="63" t="s">
        <v>45</v>
      </c>
      <c r="D358" s="63" t="s">
        <v>45</v>
      </c>
      <c r="E358" s="63" t="s">
        <v>33</v>
      </c>
      <c r="F358" s="63" t="s">
        <v>61</v>
      </c>
      <c r="G358" s="63" t="s">
        <v>48</v>
      </c>
      <c r="H358" s="63" t="s">
        <v>28</v>
      </c>
      <c r="I358" s="63" t="s">
        <v>39</v>
      </c>
      <c r="J358" s="63" t="s">
        <v>29</v>
      </c>
      <c r="K358" s="63" t="s">
        <v>34</v>
      </c>
      <c r="L358" s="63" t="s">
        <v>39</v>
      </c>
      <c r="M358" s="63">
        <v>16</v>
      </c>
      <c r="N358" s="63">
        <v>3</v>
      </c>
      <c r="O358" s="63">
        <v>6</v>
      </c>
      <c r="P358" s="63">
        <v>1</v>
      </c>
      <c r="Q358" s="63">
        <v>0</v>
      </c>
      <c r="R358" s="63">
        <v>2</v>
      </c>
      <c r="S358" s="63"/>
      <c r="T358" s="63"/>
      <c r="U358" s="63"/>
      <c r="V358" s="63" t="s">
        <v>49</v>
      </c>
      <c r="W358" s="63">
        <v>14</v>
      </c>
      <c r="X358" s="63">
        <v>25</v>
      </c>
    </row>
    <row r="359" spans="1:28" ht="16.5" thickBot="1" x14ac:dyDescent="0.3">
      <c r="A359" s="64" t="s">
        <v>671</v>
      </c>
      <c r="B359" s="63">
        <v>17</v>
      </c>
      <c r="C359" s="63" t="s">
        <v>45</v>
      </c>
      <c r="D359" s="63" t="s">
        <v>35</v>
      </c>
      <c r="E359" s="63" t="s">
        <v>71</v>
      </c>
      <c r="F359" s="63" t="s">
        <v>63</v>
      </c>
      <c r="G359" s="63" t="s">
        <v>62</v>
      </c>
      <c r="H359" s="63" t="s">
        <v>74</v>
      </c>
      <c r="I359" s="63" t="s">
        <v>61</v>
      </c>
      <c r="J359" s="63" t="s">
        <v>31</v>
      </c>
      <c r="K359" s="63" t="s">
        <v>60</v>
      </c>
      <c r="L359" s="63" t="s">
        <v>39</v>
      </c>
      <c r="M359" s="63">
        <v>17</v>
      </c>
      <c r="N359" s="63">
        <v>3</v>
      </c>
      <c r="O359" s="63">
        <v>5</v>
      </c>
      <c r="P359" s="63">
        <v>2</v>
      </c>
      <c r="Q359" s="63">
        <v>0</v>
      </c>
      <c r="R359" s="63">
        <v>19</v>
      </c>
      <c r="S359" s="63"/>
      <c r="T359" s="63"/>
      <c r="U359" s="63"/>
      <c r="V359" s="63" t="s">
        <v>36</v>
      </c>
      <c r="W359" s="63">
        <v>20</v>
      </c>
      <c r="X359" s="63">
        <v>6</v>
      </c>
    </row>
    <row r="360" spans="1:28" ht="16.5" thickBot="1" x14ac:dyDescent="0.3">
      <c r="A360" s="64" t="s">
        <v>672</v>
      </c>
      <c r="B360" s="63">
        <v>18</v>
      </c>
      <c r="C360" s="63" t="s">
        <v>75</v>
      </c>
      <c r="D360" s="63" t="s">
        <v>45</v>
      </c>
      <c r="E360" s="63" t="s">
        <v>71</v>
      </c>
      <c r="F360" s="63" t="s">
        <v>38</v>
      </c>
      <c r="G360" s="63" t="s">
        <v>62</v>
      </c>
      <c r="H360" s="63" t="s">
        <v>74</v>
      </c>
      <c r="I360" s="63" t="s">
        <v>36</v>
      </c>
      <c r="J360" s="63" t="s">
        <v>68</v>
      </c>
      <c r="K360" s="63" t="s">
        <v>45</v>
      </c>
      <c r="L360" s="63" t="s">
        <v>33</v>
      </c>
      <c r="M360" s="63">
        <v>18</v>
      </c>
      <c r="N360" s="63">
        <v>4</v>
      </c>
      <c r="O360" s="63">
        <v>5</v>
      </c>
      <c r="P360" s="63">
        <v>1</v>
      </c>
      <c r="Q360" s="63">
        <v>0</v>
      </c>
      <c r="R360" s="63">
        <v>38</v>
      </c>
      <c r="S360" s="63"/>
      <c r="T360" s="63">
        <v>1</v>
      </c>
      <c r="U360" s="63"/>
      <c r="V360" s="63" t="s">
        <v>40</v>
      </c>
      <c r="W360" s="63">
        <v>29</v>
      </c>
      <c r="X360" s="63">
        <v>26</v>
      </c>
    </row>
    <row r="361" spans="1:28" ht="16.5" thickBot="1" x14ac:dyDescent="0.3">
      <c r="A361" s="64" t="s">
        <v>673</v>
      </c>
      <c r="B361" s="63">
        <v>19</v>
      </c>
      <c r="C361" s="63" t="s">
        <v>48</v>
      </c>
      <c r="D361" s="63" t="s">
        <v>33</v>
      </c>
      <c r="E361" s="63" t="s">
        <v>48</v>
      </c>
      <c r="F361" s="63" t="s">
        <v>61</v>
      </c>
      <c r="G361" s="63" t="s">
        <v>48</v>
      </c>
      <c r="H361" s="63" t="s">
        <v>33</v>
      </c>
      <c r="I361" s="63" t="s">
        <v>48</v>
      </c>
      <c r="J361" s="63" t="s">
        <v>36</v>
      </c>
      <c r="K361" s="63" t="s">
        <v>32</v>
      </c>
      <c r="L361" s="63" t="s">
        <v>48</v>
      </c>
      <c r="M361" s="63">
        <v>19</v>
      </c>
      <c r="N361" s="63">
        <v>0</v>
      </c>
      <c r="O361" s="63">
        <v>5</v>
      </c>
      <c r="P361" s="63">
        <v>5</v>
      </c>
      <c r="Q361" s="63">
        <v>0</v>
      </c>
      <c r="R361" s="63"/>
      <c r="S361" s="63"/>
      <c r="T361" s="63"/>
      <c r="U361" s="63"/>
      <c r="V361" s="63" t="s">
        <v>38</v>
      </c>
      <c r="W361" s="63">
        <v>5</v>
      </c>
      <c r="X361" s="63">
        <v>7</v>
      </c>
    </row>
    <row r="362" spans="1:28" ht="16.5" thickBot="1" x14ac:dyDescent="0.3">
      <c r="A362" s="64" t="s">
        <v>674</v>
      </c>
      <c r="B362" s="63">
        <v>20</v>
      </c>
      <c r="C362" s="63" t="s">
        <v>30</v>
      </c>
      <c r="D362" s="63" t="s">
        <v>45</v>
      </c>
      <c r="E362" s="63" t="s">
        <v>59</v>
      </c>
      <c r="F362" s="63" t="s">
        <v>61</v>
      </c>
      <c r="G362" s="63" t="s">
        <v>65</v>
      </c>
      <c r="H362" s="63" t="s">
        <v>75</v>
      </c>
      <c r="I362" s="63" t="s">
        <v>48</v>
      </c>
      <c r="J362" s="63" t="s">
        <v>45</v>
      </c>
      <c r="K362" s="63" t="s">
        <v>40</v>
      </c>
      <c r="L362" s="63" t="s">
        <v>77</v>
      </c>
      <c r="M362" s="63">
        <v>20</v>
      </c>
      <c r="N362" s="63">
        <v>4</v>
      </c>
      <c r="O362" s="63">
        <v>3</v>
      </c>
      <c r="P362" s="63">
        <v>2</v>
      </c>
      <c r="Q362" s="63">
        <v>1</v>
      </c>
      <c r="R362" s="63">
        <v>8</v>
      </c>
      <c r="S362" s="63"/>
      <c r="T362" s="63"/>
      <c r="U362" s="63"/>
      <c r="V362" s="63" t="s">
        <v>36</v>
      </c>
      <c r="W362" s="63">
        <v>19</v>
      </c>
      <c r="X362" s="63">
        <v>9</v>
      </c>
    </row>
    <row r="363" spans="1:28" ht="16.5" thickBot="1" x14ac:dyDescent="0.3">
      <c r="A363" s="64" t="s">
        <v>675</v>
      </c>
      <c r="B363" s="63">
        <v>21</v>
      </c>
      <c r="C363" s="63" t="s">
        <v>45</v>
      </c>
      <c r="D363" s="63" t="s">
        <v>36</v>
      </c>
      <c r="E363" s="63" t="s">
        <v>58</v>
      </c>
      <c r="F363" s="63" t="s">
        <v>67</v>
      </c>
      <c r="G363" s="63" t="s">
        <v>38</v>
      </c>
      <c r="H363" s="63" t="s">
        <v>36</v>
      </c>
      <c r="I363" s="63" t="s">
        <v>39</v>
      </c>
      <c r="J363" s="63" t="s">
        <v>35</v>
      </c>
      <c r="K363" s="63" t="s">
        <v>32</v>
      </c>
      <c r="L363" s="63" t="s">
        <v>33</v>
      </c>
      <c r="M363" s="63">
        <v>21</v>
      </c>
      <c r="N363" s="63">
        <v>0</v>
      </c>
      <c r="O363" s="63">
        <v>8</v>
      </c>
      <c r="P363" s="63">
        <v>1</v>
      </c>
      <c r="Q363" s="63">
        <v>1</v>
      </c>
      <c r="R363" s="63">
        <v>18</v>
      </c>
      <c r="S363" s="63"/>
      <c r="T363" s="63"/>
      <c r="U363" s="63"/>
      <c r="V363" s="63" t="s">
        <v>32</v>
      </c>
      <c r="W363" s="63">
        <v>7</v>
      </c>
      <c r="X363" s="63">
        <v>10</v>
      </c>
    </row>
    <row r="364" spans="1:28" ht="16.5" thickBot="1" x14ac:dyDescent="0.3">
      <c r="A364" s="64" t="s">
        <v>676</v>
      </c>
      <c r="B364" s="63">
        <v>22</v>
      </c>
      <c r="C364" s="63" t="s">
        <v>45</v>
      </c>
      <c r="D364" s="63" t="s">
        <v>45</v>
      </c>
      <c r="E364" s="63" t="s">
        <v>33</v>
      </c>
      <c r="F364" s="63" t="s">
        <v>33</v>
      </c>
      <c r="G364" s="63" t="s">
        <v>39</v>
      </c>
      <c r="H364" s="63" t="s">
        <v>69</v>
      </c>
      <c r="I364" s="63" t="s">
        <v>68</v>
      </c>
      <c r="J364" s="63" t="s">
        <v>31</v>
      </c>
      <c r="K364" s="63" t="s">
        <v>40</v>
      </c>
      <c r="L364" s="63" t="s">
        <v>45</v>
      </c>
      <c r="M364" s="63">
        <v>22</v>
      </c>
      <c r="N364" s="63">
        <v>4</v>
      </c>
      <c r="O364" s="63">
        <v>6</v>
      </c>
      <c r="P364" s="63">
        <v>0</v>
      </c>
      <c r="Q364" s="63">
        <v>0</v>
      </c>
      <c r="R364" s="63">
        <v>6</v>
      </c>
      <c r="S364" s="63"/>
      <c r="T364" s="63">
        <v>8</v>
      </c>
      <c r="U364" s="63"/>
      <c r="V364" s="63" t="s">
        <v>45</v>
      </c>
      <c r="W364" s="63">
        <v>22</v>
      </c>
      <c r="X364" s="63">
        <v>19</v>
      </c>
    </row>
    <row r="365" spans="1:28" ht="16.5" thickBot="1" x14ac:dyDescent="0.3">
      <c r="A365" s="64" t="s">
        <v>677</v>
      </c>
      <c r="B365" s="63">
        <v>23</v>
      </c>
      <c r="C365" s="63" t="s">
        <v>28</v>
      </c>
      <c r="D365" s="63" t="s">
        <v>36</v>
      </c>
      <c r="E365" s="63" t="s">
        <v>33</v>
      </c>
      <c r="F365" s="63" t="s">
        <v>40</v>
      </c>
      <c r="G365" s="63" t="s">
        <v>58</v>
      </c>
      <c r="H365" s="63" t="s">
        <v>60</v>
      </c>
      <c r="I365" s="63" t="s">
        <v>60</v>
      </c>
      <c r="J365" s="63" t="s">
        <v>36</v>
      </c>
      <c r="K365" s="63" t="s">
        <v>49</v>
      </c>
      <c r="L365" s="63" t="s">
        <v>45</v>
      </c>
      <c r="M365" s="63">
        <v>23</v>
      </c>
      <c r="N365" s="63">
        <v>2</v>
      </c>
      <c r="O365" s="63">
        <v>7</v>
      </c>
      <c r="P365" s="63">
        <v>1</v>
      </c>
      <c r="Q365" s="63">
        <v>0</v>
      </c>
      <c r="R365" s="63">
        <v>2</v>
      </c>
      <c r="S365" s="63"/>
      <c r="T365" s="63"/>
      <c r="U365" s="63"/>
      <c r="V365" s="63" t="s">
        <v>49</v>
      </c>
      <c r="W365" s="63">
        <v>13</v>
      </c>
      <c r="X365" s="63">
        <v>30</v>
      </c>
    </row>
    <row r="366" spans="1:28" ht="16.5" thickBot="1" x14ac:dyDescent="0.3">
      <c r="A366" s="64" t="s">
        <v>678</v>
      </c>
      <c r="B366" s="63">
        <v>24</v>
      </c>
      <c r="C366" s="63" t="s">
        <v>49</v>
      </c>
      <c r="D366" s="63" t="s">
        <v>60</v>
      </c>
      <c r="E366" s="63" t="s">
        <v>66</v>
      </c>
      <c r="F366" s="63" t="s">
        <v>46</v>
      </c>
      <c r="G366" s="63" t="s">
        <v>59</v>
      </c>
      <c r="H366" s="63" t="s">
        <v>62</v>
      </c>
      <c r="I366" s="63" t="s">
        <v>62</v>
      </c>
      <c r="J366" s="63" t="s">
        <v>63</v>
      </c>
      <c r="K366" s="63" t="s">
        <v>63</v>
      </c>
      <c r="L366" s="63" t="s">
        <v>62</v>
      </c>
      <c r="M366" s="63">
        <v>24</v>
      </c>
      <c r="N366" s="63">
        <v>0</v>
      </c>
      <c r="O366" s="63">
        <v>2</v>
      </c>
      <c r="P366" s="63">
        <v>5</v>
      </c>
      <c r="Q366" s="63">
        <v>3</v>
      </c>
      <c r="R366" s="63">
        <v>6</v>
      </c>
      <c r="S366" s="63"/>
      <c r="T366" s="63">
        <v>2</v>
      </c>
      <c r="U366" s="63"/>
      <c r="V366" s="63" t="s">
        <v>62</v>
      </c>
      <c r="W366" s="63">
        <v>1</v>
      </c>
      <c r="X366" s="63">
        <v>12</v>
      </c>
    </row>
    <row r="367" spans="1:28" ht="16.5" thickBot="1" x14ac:dyDescent="0.3">
      <c r="A367" s="64" t="s">
        <v>679</v>
      </c>
      <c r="B367" s="63">
        <v>25</v>
      </c>
      <c r="C367" s="63" t="s">
        <v>105</v>
      </c>
      <c r="D367" s="63" t="s">
        <v>36</v>
      </c>
      <c r="E367" s="63" t="s">
        <v>63</v>
      </c>
      <c r="F367" s="63" t="s">
        <v>68</v>
      </c>
      <c r="G367" s="63" t="s">
        <v>61</v>
      </c>
      <c r="H367" s="63" t="s">
        <v>77</v>
      </c>
      <c r="I367" s="63" t="s">
        <v>40</v>
      </c>
      <c r="J367" s="63" t="s">
        <v>28</v>
      </c>
      <c r="K367" s="63" t="s">
        <v>61</v>
      </c>
      <c r="L367" s="63" t="s">
        <v>35</v>
      </c>
      <c r="M367" s="63">
        <v>25</v>
      </c>
      <c r="N367" s="63">
        <v>5</v>
      </c>
      <c r="O367" s="63">
        <v>4</v>
      </c>
      <c r="P367" s="63">
        <v>1</v>
      </c>
      <c r="Q367" s="63">
        <v>0</v>
      </c>
      <c r="R367" s="63">
        <v>13</v>
      </c>
      <c r="S367" s="63"/>
      <c r="T367" s="63">
        <v>2</v>
      </c>
      <c r="U367" s="63"/>
      <c r="V367" s="63" t="s">
        <v>40</v>
      </c>
      <c r="W367" s="63">
        <v>28</v>
      </c>
      <c r="X367" s="63">
        <v>16</v>
      </c>
    </row>
    <row r="368" spans="1:28" ht="16.5" thickBot="1" x14ac:dyDescent="0.3">
      <c r="A368" s="64" t="s">
        <v>680</v>
      </c>
      <c r="B368" s="63">
        <v>26</v>
      </c>
      <c r="C368" s="63" t="s">
        <v>61</v>
      </c>
      <c r="D368" s="63" t="s">
        <v>38</v>
      </c>
      <c r="E368" s="63" t="s">
        <v>46</v>
      </c>
      <c r="F368" s="63" t="s">
        <v>62</v>
      </c>
      <c r="G368" s="63" t="s">
        <v>62</v>
      </c>
      <c r="H368" s="63" t="s">
        <v>60</v>
      </c>
      <c r="I368" s="63" t="s">
        <v>33</v>
      </c>
      <c r="J368" s="63" t="s">
        <v>49</v>
      </c>
      <c r="K368" s="63" t="s">
        <v>39</v>
      </c>
      <c r="L368" s="63" t="s">
        <v>48</v>
      </c>
      <c r="M368" s="63">
        <v>26</v>
      </c>
      <c r="N368" s="63">
        <v>0</v>
      </c>
      <c r="O368" s="63">
        <v>6</v>
      </c>
      <c r="P368" s="63">
        <v>3</v>
      </c>
      <c r="Q368" s="63">
        <v>1</v>
      </c>
      <c r="R368" s="63">
        <v>2</v>
      </c>
      <c r="S368" s="63"/>
      <c r="T368" s="63"/>
      <c r="U368" s="63"/>
      <c r="V368" s="63" t="s">
        <v>39</v>
      </c>
      <c r="W368" s="63">
        <v>4</v>
      </c>
      <c r="X368" s="63">
        <v>2</v>
      </c>
    </row>
    <row r="369" spans="1:24" ht="16.5" thickBot="1" x14ac:dyDescent="0.3">
      <c r="A369" s="64" t="s">
        <v>681</v>
      </c>
      <c r="B369" s="63">
        <v>27</v>
      </c>
      <c r="C369" s="63" t="s">
        <v>35</v>
      </c>
      <c r="D369" s="63" t="s">
        <v>35</v>
      </c>
      <c r="E369" s="63" t="s">
        <v>76</v>
      </c>
      <c r="F369" s="63" t="s">
        <v>62</v>
      </c>
      <c r="G369" s="63" t="s">
        <v>59</v>
      </c>
      <c r="H369" s="63" t="s">
        <v>72</v>
      </c>
      <c r="I369" s="63" t="s">
        <v>49</v>
      </c>
      <c r="J369" s="63" t="s">
        <v>38</v>
      </c>
      <c r="K369" s="63" t="s">
        <v>38</v>
      </c>
      <c r="L369" s="63" t="s">
        <v>33</v>
      </c>
      <c r="M369" s="63">
        <v>27</v>
      </c>
      <c r="N369" s="63">
        <v>2</v>
      </c>
      <c r="O369" s="63">
        <v>6</v>
      </c>
      <c r="P369" s="63">
        <v>1</v>
      </c>
      <c r="Q369" s="63">
        <v>1</v>
      </c>
      <c r="R369" s="63"/>
      <c r="S369" s="63"/>
      <c r="T369" s="63"/>
      <c r="U369" s="63"/>
      <c r="V369" s="63" t="s">
        <v>49</v>
      </c>
      <c r="W369" s="63">
        <v>11</v>
      </c>
      <c r="X369" s="63">
        <v>16</v>
      </c>
    </row>
    <row r="370" spans="1:24" ht="16.5" thickBot="1" x14ac:dyDescent="0.3">
      <c r="A370" s="64" t="s">
        <v>682</v>
      </c>
      <c r="B370" s="63">
        <v>28</v>
      </c>
      <c r="C370" s="63" t="s">
        <v>68</v>
      </c>
      <c r="D370" s="63" t="s">
        <v>60</v>
      </c>
      <c r="E370" s="63"/>
      <c r="F370" s="63"/>
      <c r="G370" s="63"/>
      <c r="H370" s="63"/>
      <c r="I370" s="63"/>
      <c r="J370" s="63"/>
      <c r="K370" s="63" t="s">
        <v>76</v>
      </c>
      <c r="L370" s="63"/>
      <c r="M370" s="63">
        <v>28</v>
      </c>
      <c r="N370" s="63">
        <v>2</v>
      </c>
      <c r="O370" s="63">
        <v>1</v>
      </c>
      <c r="P370" s="63">
        <v>0</v>
      </c>
      <c r="Q370" s="63">
        <v>0</v>
      </c>
      <c r="R370" s="63"/>
      <c r="S370" s="63"/>
      <c r="T370" s="63"/>
      <c r="U370" s="63"/>
      <c r="V370" s="63" t="s">
        <v>415</v>
      </c>
      <c r="W370" s="63">
        <v>33</v>
      </c>
      <c r="X370" s="63">
        <v>8</v>
      </c>
    </row>
    <row r="371" spans="1:24" ht="16.5" thickBot="1" x14ac:dyDescent="0.3">
      <c r="A371" s="64" t="s">
        <v>683</v>
      </c>
      <c r="B371" s="63">
        <v>29</v>
      </c>
      <c r="C371" s="63" t="s">
        <v>49</v>
      </c>
      <c r="D371" s="63" t="s">
        <v>35</v>
      </c>
      <c r="E371" s="63" t="s">
        <v>63</v>
      </c>
      <c r="F371" s="63" t="s">
        <v>48</v>
      </c>
      <c r="G371" s="63" t="s">
        <v>39</v>
      </c>
      <c r="H371" s="63" t="s">
        <v>60</v>
      </c>
      <c r="I371" s="63" t="s">
        <v>38</v>
      </c>
      <c r="J371" s="63" t="s">
        <v>38</v>
      </c>
      <c r="K371" s="63" t="s">
        <v>38</v>
      </c>
      <c r="L371" s="63" t="s">
        <v>63</v>
      </c>
      <c r="M371" s="63">
        <v>29</v>
      </c>
      <c r="N371" s="63">
        <v>0</v>
      </c>
      <c r="O371" s="63">
        <v>7</v>
      </c>
      <c r="P371" s="63">
        <v>3</v>
      </c>
      <c r="Q371" s="63">
        <v>0</v>
      </c>
      <c r="R371" s="63">
        <v>2</v>
      </c>
      <c r="S371" s="63"/>
      <c r="T371" s="63"/>
      <c r="U371" s="63"/>
      <c r="V371" s="63" t="s">
        <v>38</v>
      </c>
      <c r="W371" s="63">
        <v>5</v>
      </c>
      <c r="X371" s="63">
        <v>28</v>
      </c>
    </row>
    <row r="372" spans="1:24" ht="16.5" thickBot="1" x14ac:dyDescent="0.3">
      <c r="A372" s="64" t="s">
        <v>684</v>
      </c>
      <c r="B372" s="63">
        <v>30</v>
      </c>
      <c r="C372" s="63" t="s">
        <v>31</v>
      </c>
      <c r="D372" s="63" t="s">
        <v>31</v>
      </c>
      <c r="E372" s="63" t="s">
        <v>62</v>
      </c>
      <c r="F372" s="63" t="s">
        <v>29</v>
      </c>
      <c r="G372" s="63" t="s">
        <v>35</v>
      </c>
      <c r="H372" s="63" t="s">
        <v>75</v>
      </c>
      <c r="I372" s="63" t="s">
        <v>69</v>
      </c>
      <c r="J372" s="63" t="s">
        <v>72</v>
      </c>
      <c r="K372" s="63" t="s">
        <v>30</v>
      </c>
      <c r="L372" s="63" t="s">
        <v>77</v>
      </c>
      <c r="M372" s="63">
        <v>30</v>
      </c>
      <c r="N372" s="63">
        <v>8</v>
      </c>
      <c r="O372" s="63">
        <v>1</v>
      </c>
      <c r="P372" s="63">
        <v>1</v>
      </c>
      <c r="Q372" s="63">
        <v>0</v>
      </c>
      <c r="R372" s="63">
        <v>8</v>
      </c>
      <c r="S372" s="63"/>
      <c r="T372" s="63"/>
      <c r="U372" s="63"/>
      <c r="V372" s="63" t="s">
        <v>30</v>
      </c>
      <c r="W372" s="63">
        <v>30</v>
      </c>
      <c r="X372" s="63">
        <v>27</v>
      </c>
    </row>
    <row r="373" spans="1:24" ht="16.5" thickBot="1" x14ac:dyDescent="0.3">
      <c r="A373" s="64" t="s">
        <v>685</v>
      </c>
      <c r="B373" s="63">
        <v>31</v>
      </c>
      <c r="C373" s="63" t="s">
        <v>40</v>
      </c>
      <c r="D373" s="63" t="s">
        <v>36</v>
      </c>
      <c r="E373" s="63" t="s">
        <v>58</v>
      </c>
      <c r="F373" s="63" t="s">
        <v>38</v>
      </c>
      <c r="G373" s="63" t="s">
        <v>35</v>
      </c>
      <c r="H373" s="63" t="s">
        <v>28</v>
      </c>
      <c r="I373" s="63" t="s">
        <v>105</v>
      </c>
      <c r="J373" s="63" t="s">
        <v>72</v>
      </c>
      <c r="K373" s="63" t="s">
        <v>49</v>
      </c>
      <c r="L373" s="63" t="s">
        <v>32</v>
      </c>
      <c r="M373" s="63">
        <v>31</v>
      </c>
      <c r="N373" s="63">
        <v>4</v>
      </c>
      <c r="O373" s="63">
        <v>5</v>
      </c>
      <c r="P373" s="63">
        <v>1</v>
      </c>
      <c r="Q373" s="63">
        <v>0</v>
      </c>
      <c r="R373" s="63">
        <v>18</v>
      </c>
      <c r="S373" s="63"/>
      <c r="T373" s="63"/>
      <c r="U373" s="63"/>
      <c r="V373" s="63" t="s">
        <v>36</v>
      </c>
      <c r="W373" s="63">
        <v>21</v>
      </c>
      <c r="X373" s="63">
        <v>17</v>
      </c>
    </row>
    <row r="374" spans="1:24" ht="16.5" thickBot="1" x14ac:dyDescent="0.3">
      <c r="A374" s="64" t="s">
        <v>686</v>
      </c>
      <c r="B374" s="63">
        <v>32</v>
      </c>
      <c r="C374" s="63" t="s">
        <v>36</v>
      </c>
      <c r="D374" s="63" t="s">
        <v>33</v>
      </c>
      <c r="E374" s="63" t="s">
        <v>33</v>
      </c>
      <c r="F374" s="63" t="s">
        <v>35</v>
      </c>
      <c r="G374" s="63" t="s">
        <v>63</v>
      </c>
      <c r="H374" s="63" t="s">
        <v>45</v>
      </c>
      <c r="I374" s="63" t="s">
        <v>60</v>
      </c>
      <c r="J374" s="63" t="s">
        <v>28</v>
      </c>
      <c r="K374" s="63" t="s">
        <v>60</v>
      </c>
      <c r="L374" s="63" t="s">
        <v>36</v>
      </c>
      <c r="M374" s="63">
        <v>32</v>
      </c>
      <c r="N374" s="63">
        <v>1</v>
      </c>
      <c r="O374" s="63">
        <v>8</v>
      </c>
      <c r="P374" s="63">
        <v>1</v>
      </c>
      <c r="Q374" s="63">
        <v>0</v>
      </c>
      <c r="R374" s="63">
        <v>4</v>
      </c>
      <c r="S374" s="63"/>
      <c r="T374" s="63"/>
      <c r="U374" s="63"/>
      <c r="V374" s="63" t="s">
        <v>49</v>
      </c>
      <c r="W374" s="63">
        <v>11</v>
      </c>
      <c r="X374" s="63">
        <v>23</v>
      </c>
    </row>
    <row r="375" spans="1:24" ht="16.5" thickBot="1" x14ac:dyDescent="0.3">
      <c r="A375" s="64" t="s">
        <v>687</v>
      </c>
      <c r="B375" s="63">
        <v>33</v>
      </c>
      <c r="C375" s="63" t="s">
        <v>36</v>
      </c>
      <c r="D375" s="63" t="s">
        <v>36</v>
      </c>
      <c r="E375" s="63" t="s">
        <v>48</v>
      </c>
      <c r="F375" s="63" t="s">
        <v>65</v>
      </c>
      <c r="G375" s="63" t="s">
        <v>48</v>
      </c>
      <c r="H375" s="63" t="s">
        <v>28</v>
      </c>
      <c r="I375" s="63" t="s">
        <v>30</v>
      </c>
      <c r="J375" s="63" t="s">
        <v>40</v>
      </c>
      <c r="K375" s="63" t="s">
        <v>30</v>
      </c>
      <c r="L375" s="63" t="s">
        <v>45</v>
      </c>
      <c r="M375" s="63">
        <v>33</v>
      </c>
      <c r="N375" s="63">
        <v>4</v>
      </c>
      <c r="O375" s="63">
        <v>3</v>
      </c>
      <c r="P375" s="63">
        <v>3</v>
      </c>
      <c r="Q375" s="63">
        <v>0</v>
      </c>
      <c r="R375" s="63">
        <v>4</v>
      </c>
      <c r="S375" s="63"/>
      <c r="T375" s="63"/>
      <c r="U375" s="63"/>
      <c r="V375" s="63" t="s">
        <v>35</v>
      </c>
      <c r="W375" s="63">
        <v>17</v>
      </c>
      <c r="X375" s="63">
        <v>13</v>
      </c>
    </row>
    <row r="376" spans="1:24" ht="16.5" thickBot="1" x14ac:dyDescent="0.3">
      <c r="A376" s="64" t="s">
        <v>688</v>
      </c>
      <c r="B376" s="63">
        <v>34</v>
      </c>
      <c r="C376" s="63" t="s">
        <v>35</v>
      </c>
      <c r="D376" s="63" t="s">
        <v>45</v>
      </c>
      <c r="E376" s="63" t="s">
        <v>74</v>
      </c>
      <c r="F376" s="63" t="s">
        <v>45</v>
      </c>
      <c r="G376" s="63" t="s">
        <v>33</v>
      </c>
      <c r="H376" s="63" t="s">
        <v>75</v>
      </c>
      <c r="I376" s="63" t="s">
        <v>29</v>
      </c>
      <c r="J376" s="63" t="s">
        <v>45</v>
      </c>
      <c r="K376" s="63" t="s">
        <v>60</v>
      </c>
      <c r="L376" s="63" t="s">
        <v>35</v>
      </c>
      <c r="M376" s="63">
        <v>34</v>
      </c>
      <c r="N376" s="63">
        <v>3</v>
      </c>
      <c r="O376" s="63">
        <v>7</v>
      </c>
      <c r="P376" s="63">
        <v>0</v>
      </c>
      <c r="Q376" s="63">
        <v>0</v>
      </c>
      <c r="R376" s="63">
        <v>7</v>
      </c>
      <c r="S376" s="63"/>
      <c r="T376" s="63"/>
      <c r="U376" s="63"/>
      <c r="V376" s="63" t="s">
        <v>34</v>
      </c>
      <c r="W376" s="63">
        <v>26</v>
      </c>
      <c r="X376" s="63">
        <v>4</v>
      </c>
    </row>
    <row r="377" spans="1:24" ht="16.5" thickBot="1" x14ac:dyDescent="0.3">
      <c r="A377" s="64" t="s">
        <v>689</v>
      </c>
      <c r="B377" s="63">
        <v>35</v>
      </c>
      <c r="C377" s="63" t="s">
        <v>105</v>
      </c>
      <c r="D377" s="63" t="s">
        <v>36</v>
      </c>
      <c r="E377" s="63" t="s">
        <v>48</v>
      </c>
      <c r="F377" s="63" t="s">
        <v>38</v>
      </c>
      <c r="G377" s="63" t="s">
        <v>32</v>
      </c>
      <c r="H377" s="63" t="s">
        <v>28</v>
      </c>
      <c r="I377" s="63" t="s">
        <v>68</v>
      </c>
      <c r="J377" s="63" t="s">
        <v>45</v>
      </c>
      <c r="K377" s="63" t="s">
        <v>32</v>
      </c>
      <c r="L377" s="63" t="s">
        <v>29</v>
      </c>
      <c r="M377" s="63">
        <v>35</v>
      </c>
      <c r="N377" s="63">
        <v>4</v>
      </c>
      <c r="O377" s="63">
        <v>5</v>
      </c>
      <c r="P377" s="63">
        <v>1</v>
      </c>
      <c r="Q377" s="63">
        <v>0</v>
      </c>
      <c r="R377" s="63">
        <v>10</v>
      </c>
      <c r="S377" s="63"/>
      <c r="T377" s="63"/>
      <c r="U377" s="63"/>
      <c r="V377" s="63" t="s">
        <v>45</v>
      </c>
      <c r="W377" s="63">
        <v>23</v>
      </c>
      <c r="X377" s="63">
        <v>11</v>
      </c>
    </row>
    <row r="378" spans="1:24" ht="16.5" thickBot="1" x14ac:dyDescent="0.3">
      <c r="A378" s="64" t="s">
        <v>690</v>
      </c>
      <c r="B378" s="63">
        <v>36</v>
      </c>
      <c r="C378" s="63" t="s">
        <v>45</v>
      </c>
      <c r="D378" s="63" t="s">
        <v>49</v>
      </c>
      <c r="E378" s="63" t="s">
        <v>33</v>
      </c>
      <c r="F378" s="63" t="s">
        <v>38</v>
      </c>
      <c r="G378" s="63" t="s">
        <v>32</v>
      </c>
      <c r="H378" s="63" t="s">
        <v>45</v>
      </c>
      <c r="I378" s="63" t="s">
        <v>73</v>
      </c>
      <c r="J378" s="63" t="s">
        <v>40</v>
      </c>
      <c r="K378" s="63" t="s">
        <v>45</v>
      </c>
      <c r="L378" s="63" t="s">
        <v>77</v>
      </c>
      <c r="M378" s="63">
        <v>36</v>
      </c>
      <c r="N378" s="63">
        <v>3</v>
      </c>
      <c r="O378" s="63">
        <v>7</v>
      </c>
      <c r="P378" s="63">
        <v>0</v>
      </c>
      <c r="Q378" s="63">
        <v>0</v>
      </c>
      <c r="R378" s="63">
        <v>10</v>
      </c>
      <c r="S378" s="63"/>
      <c r="T378" s="63">
        <v>4</v>
      </c>
      <c r="U378" s="63"/>
      <c r="V378" s="63" t="s">
        <v>45</v>
      </c>
      <c r="W378" s="63">
        <v>24</v>
      </c>
      <c r="X378" s="63">
        <v>12</v>
      </c>
    </row>
    <row r="379" spans="1:24" ht="16.5" thickBot="1" x14ac:dyDescent="0.3">
      <c r="A379" s="64" t="s">
        <v>324</v>
      </c>
      <c r="B379" s="63">
        <v>37</v>
      </c>
      <c r="C379" s="63" t="s">
        <v>45</v>
      </c>
      <c r="D379" s="63" t="s">
        <v>30</v>
      </c>
      <c r="E379" s="63" t="s">
        <v>32</v>
      </c>
      <c r="F379" s="63" t="s">
        <v>36</v>
      </c>
      <c r="G379" s="63" t="s">
        <v>48</v>
      </c>
      <c r="H379" s="63" t="s">
        <v>74</v>
      </c>
      <c r="I379" s="63" t="s">
        <v>49</v>
      </c>
      <c r="J379" s="63" t="s">
        <v>74</v>
      </c>
      <c r="K379" s="63" t="s">
        <v>28</v>
      </c>
      <c r="L379" s="63" t="s">
        <v>49</v>
      </c>
      <c r="M379" s="63">
        <v>37</v>
      </c>
      <c r="N379" s="63">
        <v>4</v>
      </c>
      <c r="O379" s="63">
        <v>5</v>
      </c>
      <c r="P379" s="63">
        <v>1</v>
      </c>
      <c r="Q379" s="63">
        <v>0</v>
      </c>
      <c r="R379" s="63">
        <v>8</v>
      </c>
      <c r="S379" s="63"/>
      <c r="T379" s="63"/>
      <c r="U379" s="63"/>
      <c r="V379" s="63" t="s">
        <v>34</v>
      </c>
      <c r="W379" s="63">
        <v>25</v>
      </c>
      <c r="X379" s="63">
        <v>22</v>
      </c>
    </row>
    <row r="380" spans="1:24" ht="16.5" thickBot="1" x14ac:dyDescent="0.3">
      <c r="A380" s="67" t="s">
        <v>70</v>
      </c>
      <c r="B380" s="63"/>
      <c r="C380" s="67">
        <v>14</v>
      </c>
      <c r="D380" s="67">
        <v>5</v>
      </c>
      <c r="E380" s="67">
        <v>6</v>
      </c>
      <c r="F380" s="67">
        <v>6</v>
      </c>
      <c r="G380" s="67"/>
      <c r="H380" s="67">
        <v>22</v>
      </c>
      <c r="I380" s="67">
        <v>14</v>
      </c>
      <c r="J380" s="67">
        <v>18</v>
      </c>
      <c r="K380" s="67">
        <v>10</v>
      </c>
      <c r="L380" s="67">
        <v>7</v>
      </c>
      <c r="M380" s="63"/>
      <c r="N380" s="63">
        <v>102</v>
      </c>
      <c r="O380" s="63">
        <v>189</v>
      </c>
      <c r="P380" s="63">
        <v>58</v>
      </c>
      <c r="Q380" s="63">
        <v>14</v>
      </c>
      <c r="R380" s="268"/>
      <c r="S380" s="269"/>
      <c r="T380" s="269"/>
      <c r="U380" s="269"/>
      <c r="V380" s="269"/>
      <c r="W380" s="270"/>
      <c r="X380" s="63">
        <v>12</v>
      </c>
    </row>
    <row r="381" spans="1:24" x14ac:dyDescent="0.25">
      <c r="A381" s="120" t="s">
        <v>425</v>
      </c>
      <c r="B381"/>
      <c r="C381"/>
      <c r="D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</row>
    <row r="382" spans="1:24" x14ac:dyDescent="0.25">
      <c r="A382" s="120"/>
      <c r="B382"/>
      <c r="C382"/>
      <c r="D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</row>
  </sheetData>
  <mergeCells count="199">
    <mergeCell ref="X57:X58"/>
    <mergeCell ref="B1:B5"/>
    <mergeCell ref="A7:A8"/>
    <mergeCell ref="B7:B8"/>
    <mergeCell ref="C7:C8"/>
    <mergeCell ref="D7:D8"/>
    <mergeCell ref="E7:E8"/>
    <mergeCell ref="W7:W8"/>
    <mergeCell ref="X7:X8"/>
    <mergeCell ref="L7:L8"/>
    <mergeCell ref="M7:M8"/>
    <mergeCell ref="N7:N8"/>
    <mergeCell ref="O7:O8"/>
    <mergeCell ref="P7:P8"/>
    <mergeCell ref="Q7:Q8"/>
    <mergeCell ref="F7:F8"/>
    <mergeCell ref="G7:G8"/>
    <mergeCell ref="H7:H8"/>
    <mergeCell ref="I7:I8"/>
    <mergeCell ref="J7:J8"/>
    <mergeCell ref="K7:K8"/>
    <mergeCell ref="R332:W332"/>
    <mergeCell ref="V247:V248"/>
    <mergeCell ref="W247:W248"/>
    <mergeCell ref="X346:X347"/>
    <mergeCell ref="X299:X300"/>
    <mergeCell ref="X252:X253"/>
    <mergeCell ref="X203:X204"/>
    <mergeCell ref="X155:X156"/>
    <mergeCell ref="X106:X107"/>
    <mergeCell ref="R7:S7"/>
    <mergeCell ref="T7:U7"/>
    <mergeCell ref="V7:V8"/>
    <mergeCell ref="R46:W46"/>
    <mergeCell ref="H55:H56"/>
    <mergeCell ref="I55:I56"/>
    <mergeCell ref="J55:J56"/>
    <mergeCell ref="K55:K56"/>
    <mergeCell ref="L55:L56"/>
    <mergeCell ref="M55:M56"/>
    <mergeCell ref="N55:N56"/>
    <mergeCell ref="O55:O56"/>
    <mergeCell ref="P55:P56"/>
    <mergeCell ref="Q55:Q56"/>
    <mergeCell ref="R55:S55"/>
    <mergeCell ref="T55:U55"/>
    <mergeCell ref="A48:A53"/>
    <mergeCell ref="C48:C53"/>
    <mergeCell ref="A55:A56"/>
    <mergeCell ref="B55:B56"/>
    <mergeCell ref="C55:C56"/>
    <mergeCell ref="D55:D56"/>
    <mergeCell ref="E55:E56"/>
    <mergeCell ref="F55:F56"/>
    <mergeCell ref="G55:G56"/>
    <mergeCell ref="V55:V56"/>
    <mergeCell ref="W55:W56"/>
    <mergeCell ref="R95:W95"/>
    <mergeCell ref="A97:A102"/>
    <mergeCell ref="C97:C102"/>
    <mergeCell ref="A104:A105"/>
    <mergeCell ref="B104:B105"/>
    <mergeCell ref="C104:C105"/>
    <mergeCell ref="D104:D105"/>
    <mergeCell ref="E104:E105"/>
    <mergeCell ref="F104:F105"/>
    <mergeCell ref="G104:G105"/>
    <mergeCell ref="H104:H105"/>
    <mergeCell ref="I104:I105"/>
    <mergeCell ref="J104:J105"/>
    <mergeCell ref="K104:K105"/>
    <mergeCell ref="L104:L105"/>
    <mergeCell ref="M104:M105"/>
    <mergeCell ref="N104:N105"/>
    <mergeCell ref="O104:O105"/>
    <mergeCell ref="P104:P105"/>
    <mergeCell ref="Q104:Q105"/>
    <mergeCell ref="R104:S104"/>
    <mergeCell ref="T104:U104"/>
    <mergeCell ref="V104:V105"/>
    <mergeCell ref="W104:W105"/>
    <mergeCell ref="R143:W143"/>
    <mergeCell ref="A145:A150"/>
    <mergeCell ref="C145:C150"/>
    <mergeCell ref="A152:A153"/>
    <mergeCell ref="B152:B153"/>
    <mergeCell ref="C152:C153"/>
    <mergeCell ref="D152:D153"/>
    <mergeCell ref="E152:E153"/>
    <mergeCell ref="F152:F153"/>
    <mergeCell ref="G152:G153"/>
    <mergeCell ref="H152:H153"/>
    <mergeCell ref="I152:I153"/>
    <mergeCell ref="J152:J153"/>
    <mergeCell ref="K152:K153"/>
    <mergeCell ref="L152:L153"/>
    <mergeCell ref="M152:M153"/>
    <mergeCell ref="N152:N153"/>
    <mergeCell ref="O152:O153"/>
    <mergeCell ref="P152:P153"/>
    <mergeCell ref="Q152:Q153"/>
    <mergeCell ref="R152:S152"/>
    <mergeCell ref="T152:U152"/>
    <mergeCell ref="V152:V153"/>
    <mergeCell ref="W152:W153"/>
    <mergeCell ref="R191:W191"/>
    <mergeCell ref="A193:A198"/>
    <mergeCell ref="C193:C198"/>
    <mergeCell ref="A200:A201"/>
    <mergeCell ref="B200:B201"/>
    <mergeCell ref="C200:C201"/>
    <mergeCell ref="D200:D201"/>
    <mergeCell ref="E200:E201"/>
    <mergeCell ref="F200:F201"/>
    <mergeCell ref="G200:G201"/>
    <mergeCell ref="H200:H201"/>
    <mergeCell ref="I200:I201"/>
    <mergeCell ref="J200:J201"/>
    <mergeCell ref="K200:K201"/>
    <mergeCell ref="L200:L201"/>
    <mergeCell ref="M200:M201"/>
    <mergeCell ref="N200:N201"/>
    <mergeCell ref="O200:O201"/>
    <mergeCell ref="P200:P201"/>
    <mergeCell ref="Q200:Q201"/>
    <mergeCell ref="R200:S200"/>
    <mergeCell ref="T200:U200"/>
    <mergeCell ref="V200:V201"/>
    <mergeCell ref="W200:W201"/>
    <mergeCell ref="R238:W238"/>
    <mergeCell ref="A240:A245"/>
    <mergeCell ref="C240:C245"/>
    <mergeCell ref="A247:A248"/>
    <mergeCell ref="B247:B248"/>
    <mergeCell ref="C247:C248"/>
    <mergeCell ref="D247:D248"/>
    <mergeCell ref="E247:E248"/>
    <mergeCell ref="F247:F248"/>
    <mergeCell ref="G247:G248"/>
    <mergeCell ref="H247:H248"/>
    <mergeCell ref="I247:I248"/>
    <mergeCell ref="J247:J248"/>
    <mergeCell ref="K247:K248"/>
    <mergeCell ref="L247:L248"/>
    <mergeCell ref="M247:M248"/>
    <mergeCell ref="N247:N248"/>
    <mergeCell ref="O247:O248"/>
    <mergeCell ref="P247:P248"/>
    <mergeCell ref="Q247:Q248"/>
    <mergeCell ref="R247:S247"/>
    <mergeCell ref="T247:U247"/>
    <mergeCell ref="R285:W285"/>
    <mergeCell ref="A287:A292"/>
    <mergeCell ref="C287:C292"/>
    <mergeCell ref="A294:A295"/>
    <mergeCell ref="B294:B295"/>
    <mergeCell ref="C294:C295"/>
    <mergeCell ref="D294:D295"/>
    <mergeCell ref="E294:E295"/>
    <mergeCell ref="F294:F295"/>
    <mergeCell ref="G294:G295"/>
    <mergeCell ref="H294:H295"/>
    <mergeCell ref="I294:I295"/>
    <mergeCell ref="J294:J295"/>
    <mergeCell ref="K294:K295"/>
    <mergeCell ref="L294:L295"/>
    <mergeCell ref="M294:M295"/>
    <mergeCell ref="N294:N295"/>
    <mergeCell ref="O294:O295"/>
    <mergeCell ref="P294:P295"/>
    <mergeCell ref="Q294:Q295"/>
    <mergeCell ref="R294:S294"/>
    <mergeCell ref="T294:U294"/>
    <mergeCell ref="V294:V295"/>
    <mergeCell ref="W294:W295"/>
    <mergeCell ref="A334:A339"/>
    <mergeCell ref="C334:C339"/>
    <mergeCell ref="A341:A342"/>
    <mergeCell ref="B341:B342"/>
    <mergeCell ref="C341:C342"/>
    <mergeCell ref="D341:D342"/>
    <mergeCell ref="E341:E342"/>
    <mergeCell ref="F341:F342"/>
    <mergeCell ref="G341:G342"/>
    <mergeCell ref="Q341:Q342"/>
    <mergeCell ref="R341:S341"/>
    <mergeCell ref="T341:U341"/>
    <mergeCell ref="V341:V342"/>
    <mergeCell ref="W341:W342"/>
    <mergeCell ref="R380:W380"/>
    <mergeCell ref="H341:H342"/>
    <mergeCell ref="I341:I342"/>
    <mergeCell ref="J341:J342"/>
    <mergeCell ref="K341:K342"/>
    <mergeCell ref="L341:L342"/>
    <mergeCell ref="M341:M342"/>
    <mergeCell ref="N341:N342"/>
    <mergeCell ref="O341:O342"/>
    <mergeCell ref="P341:P342"/>
  </mergeCells>
  <conditionalFormatting sqref="Y381:Y1048576 AC381:AC1048576 AG381:AG1048576 AK381:AK1048576 E383:E1048576 I383:I1048576 M383:M1048576 Q383:Q1048576 U383:U1048576">
    <cfRule type="cellIs" dxfId="3" priority="2" operator="lessThan">
      <formula>"3.0"</formula>
    </cfRule>
  </conditionalFormatting>
  <conditionalFormatting sqref="Z381:Z1048576 AD381:AD1048576 AH381:AH1048576 AL381:AL1048576 F383:F1048576 J383:J1048576 N383:N1048576 R383:R1048576 V383:V1048576">
    <cfRule type="cellIs" dxfId="2" priority="1" operator="lessThan">
      <formula>"3.0"</formula>
    </cfRule>
  </conditionalFormatting>
  <conditionalFormatting sqref="AE381:AE1048576 AI381:AI1048576 C383:C1048576 G383:G1048576 K383:K1048576 O383:O1048576 S383:S1048576 W383:W1048576 AA393:AA1048576">
    <cfRule type="cellIs" dxfId="1" priority="4" operator="lessThan">
      <formula>"3.0"</formula>
    </cfRule>
  </conditionalFormatting>
  <conditionalFormatting sqref="AF381:AF1048576 AJ381:AJ1048576 D383:D1048576 H383:H1048576 L383:L1048576 P383:P1048576 T383:T1048576 X383:X1048576 AB393:AB1048576">
    <cfRule type="cellIs" dxfId="0" priority="3" operator="lessThan">
      <formula>"3.0"</formula>
    </cfRule>
  </conditionalFormatting>
  <pageMargins left="0.7" right="0.7" top="0.75" bottom="0.75" header="0.3" footer="0.3"/>
  <pageSetup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D49"/>
  <sheetViews>
    <sheetView workbookViewId="0">
      <selection activeCell="F11" sqref="F11"/>
    </sheetView>
  </sheetViews>
  <sheetFormatPr baseColWidth="10" defaultRowHeight="15" x14ac:dyDescent="0.25"/>
  <cols>
    <col min="1" max="1" width="20" customWidth="1"/>
    <col min="2" max="2" width="6.85546875" style="60" customWidth="1"/>
    <col min="3" max="3" width="37.7109375" style="90" bestFit="1" customWidth="1"/>
    <col min="4" max="4" width="11.42578125" style="60"/>
  </cols>
  <sheetData>
    <row r="2" spans="2:4" x14ac:dyDescent="0.25">
      <c r="C2" s="276" t="s">
        <v>294</v>
      </c>
      <c r="D2" s="276"/>
    </row>
    <row r="4" spans="2:4" ht="17.25" customHeight="1" x14ac:dyDescent="0.25">
      <c r="B4" s="100">
        <v>1</v>
      </c>
      <c r="C4" s="93" t="s">
        <v>256</v>
      </c>
      <c r="D4" s="94">
        <v>44626</v>
      </c>
    </row>
    <row r="5" spans="2:4" ht="17.25" customHeight="1" x14ac:dyDescent="0.25">
      <c r="B5" s="100">
        <v>2</v>
      </c>
      <c r="C5" s="93" t="s">
        <v>257</v>
      </c>
      <c r="D5" s="95" t="s">
        <v>149</v>
      </c>
    </row>
    <row r="6" spans="2:4" ht="17.25" customHeight="1" x14ac:dyDescent="0.25">
      <c r="B6" s="100">
        <v>3</v>
      </c>
      <c r="C6" s="93" t="s">
        <v>258</v>
      </c>
      <c r="D6" s="94">
        <v>44748</v>
      </c>
    </row>
    <row r="7" spans="2:4" ht="17.25" customHeight="1" x14ac:dyDescent="0.25">
      <c r="B7" s="100">
        <v>4</v>
      </c>
      <c r="C7" s="93" t="s">
        <v>259</v>
      </c>
      <c r="D7" s="94">
        <v>44687</v>
      </c>
    </row>
    <row r="8" spans="2:4" ht="17.25" customHeight="1" x14ac:dyDescent="0.25">
      <c r="B8" s="100">
        <v>5</v>
      </c>
      <c r="C8" s="96" t="s">
        <v>274</v>
      </c>
      <c r="D8" s="97">
        <v>44748</v>
      </c>
    </row>
    <row r="9" spans="2:4" ht="17.25" customHeight="1" x14ac:dyDescent="0.25">
      <c r="B9" s="100">
        <v>6</v>
      </c>
      <c r="C9" s="96" t="s">
        <v>275</v>
      </c>
      <c r="D9" s="97">
        <v>44748</v>
      </c>
    </row>
    <row r="10" spans="2:4" ht="17.25" customHeight="1" x14ac:dyDescent="0.25">
      <c r="B10" s="100">
        <v>7</v>
      </c>
      <c r="C10" s="96" t="s">
        <v>276</v>
      </c>
      <c r="D10" s="97">
        <v>44626</v>
      </c>
    </row>
    <row r="11" spans="2:4" ht="17.25" customHeight="1" x14ac:dyDescent="0.25">
      <c r="B11" s="100">
        <v>8</v>
      </c>
      <c r="C11" s="98" t="s">
        <v>281</v>
      </c>
      <c r="D11" s="99" t="s">
        <v>148</v>
      </c>
    </row>
    <row r="12" spans="2:4" ht="17.25" customHeight="1" x14ac:dyDescent="0.25">
      <c r="B12" s="100">
        <v>9</v>
      </c>
      <c r="C12" s="98" t="s">
        <v>282</v>
      </c>
      <c r="D12" s="99" t="s">
        <v>147</v>
      </c>
    </row>
    <row r="13" spans="2:4" ht="17.25" customHeight="1" x14ac:dyDescent="0.25">
      <c r="B13" s="100">
        <v>10</v>
      </c>
      <c r="C13" s="98" t="s">
        <v>283</v>
      </c>
      <c r="D13" s="99" t="s">
        <v>147</v>
      </c>
    </row>
    <row r="14" spans="2:4" ht="17.25" customHeight="1" x14ac:dyDescent="0.25">
      <c r="B14" s="100">
        <v>11</v>
      </c>
      <c r="C14" s="98" t="s">
        <v>284</v>
      </c>
      <c r="D14" s="99" t="s">
        <v>146</v>
      </c>
    </row>
    <row r="15" spans="2:4" ht="17.25" customHeight="1" x14ac:dyDescent="0.25">
      <c r="B15" s="100">
        <v>12</v>
      </c>
      <c r="C15" s="98" t="s">
        <v>285</v>
      </c>
      <c r="D15" s="99" t="s">
        <v>146</v>
      </c>
    </row>
    <row r="16" spans="2:4" ht="17.25" customHeight="1" x14ac:dyDescent="0.25">
      <c r="B16" s="100">
        <v>13</v>
      </c>
      <c r="C16" s="98" t="s">
        <v>286</v>
      </c>
      <c r="D16" s="99" t="s">
        <v>147</v>
      </c>
    </row>
    <row r="17" spans="2:4" ht="17.25" customHeight="1" x14ac:dyDescent="0.25">
      <c r="B17" s="100">
        <v>14</v>
      </c>
      <c r="C17" s="98" t="s">
        <v>287</v>
      </c>
      <c r="D17" s="99" t="s">
        <v>148</v>
      </c>
    </row>
    <row r="18" spans="2:4" ht="17.25" customHeight="1" x14ac:dyDescent="0.25">
      <c r="B18" s="100">
        <v>15</v>
      </c>
      <c r="C18" s="98" t="s">
        <v>288</v>
      </c>
      <c r="D18" s="99" t="s">
        <v>148</v>
      </c>
    </row>
    <row r="19" spans="2:4" ht="17.25" customHeight="1" x14ac:dyDescent="0.25">
      <c r="B19" s="100">
        <v>16</v>
      </c>
      <c r="C19" s="98" t="s">
        <v>289</v>
      </c>
      <c r="D19" s="99" t="s">
        <v>146</v>
      </c>
    </row>
    <row r="20" spans="2:4" ht="17.25" customHeight="1" x14ac:dyDescent="0.25">
      <c r="B20" s="100">
        <v>17</v>
      </c>
      <c r="C20" s="98" t="s">
        <v>290</v>
      </c>
      <c r="D20" s="99" t="s">
        <v>146</v>
      </c>
    </row>
    <row r="21" spans="2:4" ht="17.25" customHeight="1" x14ac:dyDescent="0.25">
      <c r="B21" s="100">
        <v>18</v>
      </c>
      <c r="C21" s="98" t="s">
        <v>291</v>
      </c>
      <c r="D21" s="99" t="s">
        <v>145</v>
      </c>
    </row>
    <row r="22" spans="2:4" ht="17.25" customHeight="1" x14ac:dyDescent="0.25">
      <c r="B22" s="100">
        <v>19</v>
      </c>
      <c r="C22" s="98" t="s">
        <v>292</v>
      </c>
      <c r="D22" s="99" t="s">
        <v>147</v>
      </c>
    </row>
    <row r="23" spans="2:4" ht="17.25" customHeight="1" x14ac:dyDescent="0.25">
      <c r="B23" s="100">
        <v>20</v>
      </c>
      <c r="C23" s="98" t="s">
        <v>293</v>
      </c>
      <c r="D23" s="99" t="s">
        <v>150</v>
      </c>
    </row>
    <row r="24" spans="2:4" ht="17.25" customHeight="1" x14ac:dyDescent="0.25">
      <c r="D24" s="92"/>
    </row>
    <row r="25" spans="2:4" ht="17.25" customHeight="1" x14ac:dyDescent="0.25">
      <c r="D25" s="92"/>
    </row>
    <row r="26" spans="2:4" ht="17.25" customHeight="1" x14ac:dyDescent="0.25">
      <c r="D26" s="92"/>
    </row>
    <row r="27" spans="2:4" ht="17.25" customHeight="1" x14ac:dyDescent="0.25">
      <c r="D27" s="92"/>
    </row>
    <row r="28" spans="2:4" ht="17.25" customHeight="1" x14ac:dyDescent="0.25">
      <c r="D28" s="92"/>
    </row>
    <row r="29" spans="2:4" ht="17.25" customHeight="1" x14ac:dyDescent="0.25">
      <c r="D29" s="92"/>
    </row>
    <row r="30" spans="2:4" ht="17.25" customHeight="1" x14ac:dyDescent="0.25">
      <c r="D30" s="92"/>
    </row>
    <row r="31" spans="2:4" ht="17.25" customHeight="1" x14ac:dyDescent="0.25">
      <c r="D31" s="92"/>
    </row>
    <row r="32" spans="2:4" ht="17.25" customHeight="1" x14ac:dyDescent="0.25">
      <c r="D32" s="92"/>
    </row>
    <row r="33" spans="4:4" ht="17.25" customHeight="1" x14ac:dyDescent="0.25">
      <c r="D33" s="92"/>
    </row>
    <row r="34" spans="4:4" ht="17.25" customHeight="1" x14ac:dyDescent="0.25">
      <c r="D34" s="92"/>
    </row>
    <row r="35" spans="4:4" ht="17.25" customHeight="1" x14ac:dyDescent="0.25">
      <c r="D35" s="92"/>
    </row>
    <row r="36" spans="4:4" ht="17.25" customHeight="1" x14ac:dyDescent="0.25">
      <c r="D36" s="92"/>
    </row>
    <row r="37" spans="4:4" ht="17.25" customHeight="1" x14ac:dyDescent="0.25">
      <c r="D37" s="92"/>
    </row>
    <row r="38" spans="4:4" ht="17.25" customHeight="1" x14ac:dyDescent="0.25">
      <c r="D38" s="92"/>
    </row>
    <row r="39" spans="4:4" ht="17.25" customHeight="1" x14ac:dyDescent="0.25">
      <c r="D39" s="92"/>
    </row>
    <row r="40" spans="4:4" ht="17.25" customHeight="1" x14ac:dyDescent="0.25">
      <c r="D40" s="92"/>
    </row>
    <row r="41" spans="4:4" ht="17.25" customHeight="1" x14ac:dyDescent="0.25">
      <c r="D41" s="92"/>
    </row>
    <row r="42" spans="4:4" x14ac:dyDescent="0.25">
      <c r="D42" s="92"/>
    </row>
    <row r="43" spans="4:4" x14ac:dyDescent="0.25">
      <c r="D43" s="92"/>
    </row>
    <row r="44" spans="4:4" x14ac:dyDescent="0.25">
      <c r="D44" s="92"/>
    </row>
    <row r="45" spans="4:4" x14ac:dyDescent="0.25">
      <c r="D45" s="92"/>
    </row>
    <row r="46" spans="4:4" x14ac:dyDescent="0.25">
      <c r="D46" s="92"/>
    </row>
    <row r="47" spans="4:4" x14ac:dyDescent="0.25">
      <c r="D47" s="92"/>
    </row>
    <row r="48" spans="4:4" x14ac:dyDescent="0.25">
      <c r="D48" s="92"/>
    </row>
    <row r="49" spans="4:4" x14ac:dyDescent="0.25">
      <c r="D49" s="92"/>
    </row>
  </sheetData>
  <mergeCells count="1">
    <mergeCell ref="C2:D2"/>
  </mergeCells>
  <pageMargins left="0.7" right="0.7" top="0.75" bottom="0.75" header="0.3" footer="0.3"/>
  <pageSetup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Hoja7">
    <tabColor rgb="FF7030A0"/>
  </sheetPr>
  <dimension ref="B1:U43"/>
  <sheetViews>
    <sheetView zoomScale="85" zoomScaleNormal="85" workbookViewId="0">
      <pane ySplit="4" topLeftCell="A20" activePane="bottomLeft" state="frozen"/>
      <selection pane="bottomLeft" activeCell="D6" sqref="D6"/>
    </sheetView>
  </sheetViews>
  <sheetFormatPr baseColWidth="10" defaultColWidth="5.42578125" defaultRowHeight="21" customHeight="1" x14ac:dyDescent="0.25"/>
  <cols>
    <col min="1" max="1" width="18.7109375" style="60" customWidth="1"/>
    <col min="2" max="2" width="56.5703125" style="74" bestFit="1" customWidth="1"/>
    <col min="3" max="13" width="5.7109375" style="60" customWidth="1"/>
    <col min="14" max="14" width="6.7109375" style="60" customWidth="1"/>
    <col min="15" max="15" width="6" style="60" customWidth="1"/>
    <col min="16" max="16" width="5.7109375" style="60" customWidth="1"/>
    <col min="17" max="17" width="6" style="60" customWidth="1"/>
    <col min="18" max="18" width="5.7109375" style="60" customWidth="1"/>
    <col min="19" max="20" width="9.7109375" style="60" customWidth="1"/>
    <col min="21" max="21" width="5.42578125" style="90"/>
    <col min="22" max="16384" width="5.42578125" style="60"/>
  </cols>
  <sheetData>
    <row r="1" spans="2:21" customFormat="1" ht="15" x14ac:dyDescent="0.25">
      <c r="B1" s="202" t="s">
        <v>131</v>
      </c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202"/>
      <c r="U1" s="124"/>
    </row>
    <row r="2" spans="2:21" customFormat="1" ht="15" x14ac:dyDescent="0.25">
      <c r="B2" s="202" t="s">
        <v>692</v>
      </c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124"/>
    </row>
    <row r="3" spans="2:21" ht="15.75" customHeight="1" thickBot="1" x14ac:dyDescent="0.3">
      <c r="C3" s="60">
        <v>1</v>
      </c>
      <c r="E3" s="60">
        <v>2</v>
      </c>
      <c r="M3" s="60">
        <v>1</v>
      </c>
      <c r="O3" s="60">
        <v>1</v>
      </c>
    </row>
    <row r="4" spans="2:21" s="74" customFormat="1" ht="27" customHeight="1" thickBot="1" x14ac:dyDescent="0.3">
      <c r="B4" s="184" t="s">
        <v>44</v>
      </c>
      <c r="C4" s="400" t="s">
        <v>165</v>
      </c>
      <c r="D4" s="401"/>
      <c r="E4" s="295" t="s">
        <v>166</v>
      </c>
      <c r="F4" s="296"/>
      <c r="G4" s="295" t="s">
        <v>167</v>
      </c>
      <c r="H4" s="296"/>
      <c r="I4" s="295" t="s">
        <v>168</v>
      </c>
      <c r="J4" s="296"/>
      <c r="K4" s="432" t="s">
        <v>169</v>
      </c>
      <c r="L4" s="433"/>
      <c r="M4" s="416" t="s">
        <v>170</v>
      </c>
      <c r="N4" s="417"/>
      <c r="O4" s="392" t="s">
        <v>171</v>
      </c>
      <c r="P4" s="393"/>
      <c r="Q4" s="295" t="s">
        <v>172</v>
      </c>
      <c r="R4" s="296"/>
      <c r="S4" s="185" t="s">
        <v>11</v>
      </c>
      <c r="T4" s="186" t="s">
        <v>10</v>
      </c>
      <c r="U4" s="125"/>
    </row>
    <row r="5" spans="2:21" ht="23.25" customHeight="1" thickBot="1" x14ac:dyDescent="0.3">
      <c r="B5" s="185" t="s">
        <v>2</v>
      </c>
      <c r="C5" s="187">
        <v>34</v>
      </c>
      <c r="D5" s="188" t="s">
        <v>10</v>
      </c>
      <c r="E5" s="187">
        <v>34</v>
      </c>
      <c r="F5" s="188" t="s">
        <v>10</v>
      </c>
      <c r="G5" s="187">
        <v>39</v>
      </c>
      <c r="H5" s="188" t="s">
        <v>10</v>
      </c>
      <c r="I5" s="187">
        <v>39</v>
      </c>
      <c r="J5" s="188" t="s">
        <v>10</v>
      </c>
      <c r="K5" s="187">
        <v>37</v>
      </c>
      <c r="L5" s="188" t="s">
        <v>10</v>
      </c>
      <c r="M5" s="189">
        <v>37</v>
      </c>
      <c r="N5" s="188" t="s">
        <v>10</v>
      </c>
      <c r="O5" s="189">
        <v>34</v>
      </c>
      <c r="P5" s="188" t="s">
        <v>10</v>
      </c>
      <c r="Q5" s="189">
        <v>33</v>
      </c>
      <c r="R5" s="188" t="s">
        <v>10</v>
      </c>
      <c r="S5" s="187">
        <f t="shared" ref="S5:S15" si="0">+SUM(C5,E5,G5,I5,K5,M5,O5,Q5)</f>
        <v>287</v>
      </c>
      <c r="T5" s="190">
        <f>+S5*100/$S$5</f>
        <v>100</v>
      </c>
    </row>
    <row r="6" spans="2:21" ht="19.5" customHeight="1" x14ac:dyDescent="0.25">
      <c r="B6" s="397" t="s">
        <v>3</v>
      </c>
      <c r="C6" s="326">
        <v>11</v>
      </c>
      <c r="D6" s="121">
        <v>32.4</v>
      </c>
      <c r="E6" s="79">
        <v>8</v>
      </c>
      <c r="F6" s="121">
        <v>22.9</v>
      </c>
      <c r="G6" s="79">
        <v>2</v>
      </c>
      <c r="H6" s="121">
        <v>5.0999999999999996</v>
      </c>
      <c r="I6" s="79">
        <v>13</v>
      </c>
      <c r="J6" s="121">
        <v>33.299999999999997</v>
      </c>
      <c r="K6" s="79">
        <v>3</v>
      </c>
      <c r="L6" s="121">
        <v>8.1</v>
      </c>
      <c r="M6" s="79">
        <v>14</v>
      </c>
      <c r="N6" s="121">
        <v>37.799999999999997</v>
      </c>
      <c r="O6" s="79">
        <v>5</v>
      </c>
      <c r="P6" s="121">
        <v>15.2</v>
      </c>
      <c r="Q6" s="79">
        <v>4</v>
      </c>
      <c r="R6" s="121">
        <v>12.1</v>
      </c>
      <c r="S6" s="396">
        <f t="shared" si="0"/>
        <v>60</v>
      </c>
      <c r="T6" s="395">
        <f t="shared" ref="T6:T31" si="1">+S6*100/$S$5</f>
        <v>20.905923344947734</v>
      </c>
    </row>
    <row r="7" spans="2:21" ht="19.5" customHeight="1" x14ac:dyDescent="0.25">
      <c r="B7" s="413" t="s">
        <v>4</v>
      </c>
      <c r="C7" s="70">
        <v>15</v>
      </c>
      <c r="D7" s="82">
        <v>44.1</v>
      </c>
      <c r="E7" s="81">
        <v>4</v>
      </c>
      <c r="F7" s="82">
        <v>11.4</v>
      </c>
      <c r="G7" s="81">
        <v>2</v>
      </c>
      <c r="H7" s="82">
        <v>5.0999999999999996</v>
      </c>
      <c r="I7" s="81">
        <v>2</v>
      </c>
      <c r="J7" s="82">
        <v>5.0999999999999996</v>
      </c>
      <c r="K7" s="81">
        <v>1</v>
      </c>
      <c r="L7" s="82">
        <v>2.7</v>
      </c>
      <c r="M7" s="81">
        <v>13</v>
      </c>
      <c r="N7" s="82">
        <v>35.1</v>
      </c>
      <c r="O7" s="81">
        <v>7</v>
      </c>
      <c r="P7" s="82">
        <v>21.2</v>
      </c>
      <c r="Q7" s="81">
        <v>8</v>
      </c>
      <c r="R7" s="82">
        <v>24.2</v>
      </c>
      <c r="S7" s="412">
        <f t="shared" si="0"/>
        <v>52</v>
      </c>
      <c r="T7" s="411">
        <f t="shared" si="1"/>
        <v>18.118466898954704</v>
      </c>
    </row>
    <row r="8" spans="2:21" ht="19.5" customHeight="1" x14ac:dyDescent="0.25">
      <c r="B8" s="191" t="s">
        <v>5</v>
      </c>
      <c r="C8" s="70">
        <v>1</v>
      </c>
      <c r="D8" s="82">
        <v>2.9</v>
      </c>
      <c r="E8" s="81">
        <v>0</v>
      </c>
      <c r="F8" s="82">
        <v>0</v>
      </c>
      <c r="G8" s="81">
        <v>2</v>
      </c>
      <c r="H8" s="82">
        <v>5.0999999999999996</v>
      </c>
      <c r="I8" s="81">
        <v>0</v>
      </c>
      <c r="J8" s="82">
        <v>0</v>
      </c>
      <c r="K8" s="81">
        <v>0</v>
      </c>
      <c r="L8" s="82">
        <v>0</v>
      </c>
      <c r="M8" s="81">
        <v>6</v>
      </c>
      <c r="N8" s="82">
        <v>16.2</v>
      </c>
      <c r="O8" s="81">
        <v>19</v>
      </c>
      <c r="P8" s="82">
        <v>57.6</v>
      </c>
      <c r="Q8" s="81">
        <v>13</v>
      </c>
      <c r="R8" s="82">
        <v>39.4</v>
      </c>
      <c r="S8" s="192">
        <f t="shared" si="0"/>
        <v>41</v>
      </c>
      <c r="T8" s="72">
        <f t="shared" si="1"/>
        <v>14.285714285714286</v>
      </c>
    </row>
    <row r="9" spans="2:21" ht="19.5" customHeight="1" x14ac:dyDescent="0.25">
      <c r="B9" s="191" t="s">
        <v>6</v>
      </c>
      <c r="C9" s="70">
        <v>4</v>
      </c>
      <c r="D9" s="82">
        <v>11.8</v>
      </c>
      <c r="E9" s="81">
        <v>3</v>
      </c>
      <c r="F9" s="82">
        <v>8.6</v>
      </c>
      <c r="G9" s="81">
        <v>7</v>
      </c>
      <c r="H9" s="82">
        <v>17.899999999999999</v>
      </c>
      <c r="I9" s="81">
        <v>0</v>
      </c>
      <c r="J9" s="82">
        <v>0</v>
      </c>
      <c r="K9" s="81">
        <v>3</v>
      </c>
      <c r="L9" s="82">
        <v>8.1</v>
      </c>
      <c r="M9" s="81">
        <v>3</v>
      </c>
      <c r="N9" s="82">
        <v>8.1</v>
      </c>
      <c r="O9" s="81">
        <v>2</v>
      </c>
      <c r="P9" s="82">
        <v>5.9</v>
      </c>
      <c r="Q9" s="81">
        <v>0</v>
      </c>
      <c r="R9" s="82">
        <v>0</v>
      </c>
      <c r="S9" s="192">
        <f t="shared" si="0"/>
        <v>22</v>
      </c>
      <c r="T9" s="72">
        <f t="shared" si="1"/>
        <v>7.6655052264808363</v>
      </c>
    </row>
    <row r="10" spans="2:21" ht="19.5" customHeight="1" x14ac:dyDescent="0.25">
      <c r="B10" s="429" t="s">
        <v>7</v>
      </c>
      <c r="C10" s="70">
        <v>1</v>
      </c>
      <c r="D10" s="82">
        <v>2.9</v>
      </c>
      <c r="E10" s="81">
        <v>1</v>
      </c>
      <c r="F10" s="82">
        <v>2.9</v>
      </c>
      <c r="G10" s="81">
        <v>1</v>
      </c>
      <c r="H10" s="82">
        <v>2.6</v>
      </c>
      <c r="I10" s="81">
        <v>9</v>
      </c>
      <c r="J10" s="82">
        <v>23.1</v>
      </c>
      <c r="K10" s="81">
        <v>0</v>
      </c>
      <c r="L10" s="82">
        <v>0</v>
      </c>
      <c r="M10" s="81">
        <v>0</v>
      </c>
      <c r="N10" s="82">
        <v>0</v>
      </c>
      <c r="O10" s="81">
        <v>0</v>
      </c>
      <c r="P10" s="82">
        <v>0</v>
      </c>
      <c r="Q10" s="81">
        <v>0</v>
      </c>
      <c r="R10" s="82">
        <v>0</v>
      </c>
      <c r="S10" s="428">
        <f t="shared" si="0"/>
        <v>12</v>
      </c>
      <c r="T10" s="427">
        <f t="shared" si="1"/>
        <v>4.1811846689895473</v>
      </c>
    </row>
    <row r="11" spans="2:21" ht="19.5" customHeight="1" x14ac:dyDescent="0.25">
      <c r="B11" s="389" t="s">
        <v>0</v>
      </c>
      <c r="C11" s="70">
        <v>3</v>
      </c>
      <c r="D11" s="82">
        <v>9.1</v>
      </c>
      <c r="E11" s="81">
        <v>8</v>
      </c>
      <c r="F11" s="82">
        <v>22.9</v>
      </c>
      <c r="G11" s="81">
        <v>10</v>
      </c>
      <c r="H11" s="82">
        <v>25.6</v>
      </c>
      <c r="I11" s="81">
        <v>3</v>
      </c>
      <c r="J11" s="82">
        <v>7.7</v>
      </c>
      <c r="K11" s="81">
        <v>5</v>
      </c>
      <c r="L11" s="82">
        <v>13.5</v>
      </c>
      <c r="M11" s="81">
        <v>15</v>
      </c>
      <c r="N11" s="82">
        <v>40.5</v>
      </c>
      <c r="O11" s="81">
        <v>13</v>
      </c>
      <c r="P11" s="82">
        <v>38.200000000000003</v>
      </c>
      <c r="Q11" s="81">
        <v>5</v>
      </c>
      <c r="R11" s="82">
        <v>15.2</v>
      </c>
      <c r="S11" s="388">
        <f t="shared" si="0"/>
        <v>62</v>
      </c>
      <c r="T11" s="387">
        <f t="shared" si="1"/>
        <v>21.602787456445991</v>
      </c>
    </row>
    <row r="12" spans="2:21" ht="19.5" customHeight="1" x14ac:dyDescent="0.25">
      <c r="B12" s="191" t="s">
        <v>187</v>
      </c>
      <c r="C12" s="369"/>
      <c r="D12" s="370"/>
      <c r="E12" s="81">
        <v>6</v>
      </c>
      <c r="F12" s="82">
        <v>17.100000000000001</v>
      </c>
      <c r="G12" s="81">
        <v>3</v>
      </c>
      <c r="H12" s="82">
        <v>7.7</v>
      </c>
      <c r="I12" s="81">
        <v>8</v>
      </c>
      <c r="J12" s="82">
        <v>20.5</v>
      </c>
      <c r="K12" s="371"/>
      <c r="L12" s="370"/>
      <c r="M12" s="81">
        <v>3</v>
      </c>
      <c r="N12" s="82">
        <v>8.3000000000000007</v>
      </c>
      <c r="O12" s="81">
        <v>4</v>
      </c>
      <c r="P12" s="82">
        <v>12.1</v>
      </c>
      <c r="Q12" s="81">
        <v>0</v>
      </c>
      <c r="R12" s="82">
        <v>0</v>
      </c>
      <c r="S12" s="192">
        <f t="shared" si="0"/>
        <v>24</v>
      </c>
      <c r="T12" s="72">
        <f t="shared" si="1"/>
        <v>8.3623693379790947</v>
      </c>
    </row>
    <row r="13" spans="2:21" ht="19.5" customHeight="1" x14ac:dyDescent="0.25">
      <c r="B13" s="191" t="s">
        <v>1</v>
      </c>
      <c r="C13" s="70">
        <v>5</v>
      </c>
      <c r="D13" s="82">
        <v>14.7</v>
      </c>
      <c r="E13" s="81">
        <v>11</v>
      </c>
      <c r="F13" s="82">
        <v>31.4</v>
      </c>
      <c r="G13" s="81">
        <v>6</v>
      </c>
      <c r="H13" s="82">
        <v>15.4</v>
      </c>
      <c r="I13" s="81">
        <v>6</v>
      </c>
      <c r="J13" s="82">
        <v>15.4</v>
      </c>
      <c r="K13" s="81">
        <v>6</v>
      </c>
      <c r="L13" s="82">
        <v>16.2</v>
      </c>
      <c r="M13" s="81">
        <v>1</v>
      </c>
      <c r="N13" s="82">
        <v>2.7</v>
      </c>
      <c r="O13" s="81">
        <v>7</v>
      </c>
      <c r="P13" s="82">
        <v>20.6</v>
      </c>
      <c r="Q13" s="81">
        <v>4</v>
      </c>
      <c r="R13" s="82">
        <v>12.1</v>
      </c>
      <c r="S13" s="192">
        <f t="shared" si="0"/>
        <v>46</v>
      </c>
      <c r="T13" s="72">
        <f t="shared" si="1"/>
        <v>16.027874564459932</v>
      </c>
    </row>
    <row r="14" spans="2:21" ht="19.5" customHeight="1" thickBot="1" x14ac:dyDescent="0.3">
      <c r="B14" s="193" t="s">
        <v>9</v>
      </c>
      <c r="C14" s="71">
        <v>2</v>
      </c>
      <c r="D14" s="85">
        <v>5.9</v>
      </c>
      <c r="E14" s="84">
        <v>1</v>
      </c>
      <c r="F14" s="85">
        <v>2.9</v>
      </c>
      <c r="G14" s="84">
        <v>4</v>
      </c>
      <c r="H14" s="85">
        <v>10.3</v>
      </c>
      <c r="I14" s="84">
        <v>9</v>
      </c>
      <c r="J14" s="85">
        <v>23.1</v>
      </c>
      <c r="K14" s="84">
        <v>4</v>
      </c>
      <c r="L14" s="85">
        <v>10.8</v>
      </c>
      <c r="M14" s="84">
        <v>2</v>
      </c>
      <c r="N14" s="85">
        <v>5.4</v>
      </c>
      <c r="O14" s="84">
        <v>13</v>
      </c>
      <c r="P14" s="85">
        <v>39.4</v>
      </c>
      <c r="Q14" s="336"/>
      <c r="R14" s="337"/>
      <c r="S14" s="194">
        <f t="shared" si="0"/>
        <v>35</v>
      </c>
      <c r="T14" s="73">
        <f t="shared" si="1"/>
        <v>12.195121951219512</v>
      </c>
    </row>
    <row r="15" spans="2:21" ht="19.5" customHeight="1" x14ac:dyDescent="0.25">
      <c r="B15" s="324" t="s">
        <v>348</v>
      </c>
      <c r="C15" s="77">
        <v>0</v>
      </c>
      <c r="D15" s="78">
        <v>0</v>
      </c>
      <c r="E15" s="341"/>
      <c r="F15" s="341"/>
      <c r="G15" s="342"/>
      <c r="H15" s="342"/>
      <c r="I15" s="342"/>
      <c r="J15" s="342"/>
      <c r="K15" s="342"/>
      <c r="L15" s="342"/>
      <c r="M15" s="342"/>
      <c r="N15" s="342"/>
      <c r="O15" s="341"/>
      <c r="P15" s="341"/>
      <c r="Q15" s="341"/>
      <c r="R15" s="341"/>
      <c r="S15" s="197">
        <f t="shared" si="0"/>
        <v>0</v>
      </c>
      <c r="T15" s="198">
        <f t="shared" si="1"/>
        <v>0</v>
      </c>
    </row>
    <row r="16" spans="2:21" ht="19.5" customHeight="1" x14ac:dyDescent="0.25">
      <c r="B16" s="325" t="s">
        <v>349</v>
      </c>
      <c r="C16" s="81">
        <v>16</v>
      </c>
      <c r="D16" s="82">
        <v>47.1</v>
      </c>
      <c r="E16" s="343"/>
      <c r="F16" s="343"/>
      <c r="G16" s="341"/>
      <c r="H16" s="341"/>
      <c r="I16" s="343"/>
      <c r="J16" s="343"/>
      <c r="K16" s="343"/>
      <c r="L16" s="343"/>
      <c r="M16" s="343"/>
      <c r="N16" s="343"/>
      <c r="O16" s="342"/>
      <c r="P16" s="342"/>
      <c r="Q16" s="342"/>
      <c r="R16" s="342"/>
      <c r="S16" s="80">
        <f t="shared" ref="S16:S32" si="2">+SUM(C16,E16,G16,I16,K16,M16,O16,Q16)</f>
        <v>16</v>
      </c>
      <c r="T16" s="72">
        <f t="shared" si="1"/>
        <v>5.5749128919860631</v>
      </c>
    </row>
    <row r="17" spans="2:20" ht="39" customHeight="1" thickBot="1" x14ac:dyDescent="0.3">
      <c r="B17" s="338" t="s">
        <v>350</v>
      </c>
      <c r="C17" s="84">
        <v>3</v>
      </c>
      <c r="D17" s="85">
        <v>9.1</v>
      </c>
      <c r="E17" s="343"/>
      <c r="F17" s="343"/>
      <c r="G17" s="343"/>
      <c r="H17" s="343"/>
      <c r="I17" s="343"/>
      <c r="J17" s="343"/>
      <c r="K17" s="343"/>
      <c r="L17" s="343"/>
      <c r="M17" s="343"/>
      <c r="N17" s="343"/>
      <c r="O17" s="342"/>
      <c r="P17" s="342"/>
      <c r="Q17" s="342"/>
      <c r="R17" s="342"/>
      <c r="S17" s="83">
        <f t="shared" si="2"/>
        <v>3</v>
      </c>
      <c r="T17" s="73">
        <f t="shared" si="1"/>
        <v>1.0452961672473868</v>
      </c>
    </row>
    <row r="18" spans="2:20" ht="19.5" customHeight="1" x14ac:dyDescent="0.25">
      <c r="B18" s="195" t="s">
        <v>184</v>
      </c>
      <c r="C18" s="341"/>
      <c r="D18" s="341"/>
      <c r="E18" s="79">
        <v>1</v>
      </c>
      <c r="F18" s="121">
        <v>2.9</v>
      </c>
      <c r="G18" s="343"/>
      <c r="H18" s="343"/>
      <c r="I18" s="343"/>
      <c r="J18" s="343"/>
      <c r="K18" s="343"/>
      <c r="L18" s="343"/>
      <c r="M18" s="343"/>
      <c r="N18" s="343"/>
      <c r="O18" s="343"/>
      <c r="P18" s="343"/>
      <c r="Q18" s="343"/>
      <c r="R18" s="343"/>
      <c r="S18" s="197">
        <f t="shared" si="2"/>
        <v>1</v>
      </c>
      <c r="T18" s="198">
        <f t="shared" si="1"/>
        <v>0.34843205574912894</v>
      </c>
    </row>
    <row r="19" spans="2:20" ht="19.5" customHeight="1" thickBot="1" x14ac:dyDescent="0.3">
      <c r="B19" s="196" t="s">
        <v>111</v>
      </c>
      <c r="C19" s="341"/>
      <c r="D19" s="341"/>
      <c r="E19" s="84">
        <v>0</v>
      </c>
      <c r="F19" s="85">
        <v>0</v>
      </c>
      <c r="G19" s="343"/>
      <c r="H19" s="343"/>
      <c r="I19" s="343"/>
      <c r="J19" s="343"/>
      <c r="K19" s="343"/>
      <c r="L19" s="343"/>
      <c r="M19" s="343"/>
      <c r="N19" s="343"/>
      <c r="O19" s="343"/>
      <c r="P19" s="343"/>
      <c r="Q19" s="343"/>
      <c r="R19" s="343"/>
      <c r="S19" s="83">
        <f t="shared" si="2"/>
        <v>0</v>
      </c>
      <c r="T19" s="73">
        <f t="shared" si="1"/>
        <v>0</v>
      </c>
    </row>
    <row r="20" spans="2:20" ht="19.5" customHeight="1" x14ac:dyDescent="0.25">
      <c r="B20" s="195" t="s">
        <v>117</v>
      </c>
      <c r="C20" s="341"/>
      <c r="D20" s="341"/>
      <c r="E20" s="341"/>
      <c r="F20" s="341"/>
      <c r="G20" s="79">
        <v>2</v>
      </c>
      <c r="H20" s="121">
        <v>9.5</v>
      </c>
      <c r="I20" s="79">
        <v>0</v>
      </c>
      <c r="J20" s="329">
        <v>0</v>
      </c>
      <c r="K20" s="343"/>
      <c r="L20" s="343"/>
      <c r="M20" s="343"/>
      <c r="N20" s="343"/>
      <c r="O20" s="343"/>
      <c r="P20" s="343"/>
      <c r="Q20" s="343"/>
      <c r="R20" s="343"/>
      <c r="S20" s="197">
        <f t="shared" si="2"/>
        <v>2</v>
      </c>
      <c r="T20" s="198">
        <f t="shared" si="1"/>
        <v>0.69686411149825789</v>
      </c>
    </row>
    <row r="21" spans="2:20" ht="19.5" customHeight="1" x14ac:dyDescent="0.25">
      <c r="B21" s="199" t="s">
        <v>14</v>
      </c>
      <c r="C21" s="342"/>
      <c r="D21" s="342"/>
      <c r="E21" s="343"/>
      <c r="F21" s="343"/>
      <c r="G21" s="81">
        <v>0</v>
      </c>
      <c r="H21" s="82">
        <v>0</v>
      </c>
      <c r="I21" s="81">
        <v>0</v>
      </c>
      <c r="J21" s="330">
        <v>0</v>
      </c>
      <c r="K21" s="341"/>
      <c r="L21" s="341"/>
      <c r="M21" s="343"/>
      <c r="N21" s="343"/>
      <c r="O21" s="343"/>
      <c r="P21" s="343"/>
      <c r="Q21" s="343"/>
      <c r="R21" s="343"/>
      <c r="S21" s="80">
        <f t="shared" si="2"/>
        <v>0</v>
      </c>
      <c r="T21" s="72">
        <f t="shared" si="1"/>
        <v>0</v>
      </c>
    </row>
    <row r="22" spans="2:20" ht="19.5" customHeight="1" thickBot="1" x14ac:dyDescent="0.3">
      <c r="B22" s="196" t="s">
        <v>13</v>
      </c>
      <c r="C22" s="342"/>
      <c r="D22" s="342"/>
      <c r="E22" s="343"/>
      <c r="F22" s="343"/>
      <c r="G22" s="84">
        <v>0</v>
      </c>
      <c r="H22" s="85">
        <v>0</v>
      </c>
      <c r="I22" s="84">
        <v>0</v>
      </c>
      <c r="J22" s="331">
        <v>0</v>
      </c>
      <c r="K22" s="341"/>
      <c r="L22" s="341"/>
      <c r="M22" s="343"/>
      <c r="N22" s="343"/>
      <c r="O22" s="343"/>
      <c r="P22" s="343"/>
      <c r="Q22" s="343"/>
      <c r="R22" s="343"/>
      <c r="S22" s="83">
        <f t="shared" si="2"/>
        <v>0</v>
      </c>
      <c r="T22" s="73">
        <f t="shared" si="1"/>
        <v>0</v>
      </c>
    </row>
    <row r="23" spans="2:20" ht="19.5" customHeight="1" x14ac:dyDescent="0.25">
      <c r="B23" s="195" t="s">
        <v>351</v>
      </c>
      <c r="C23" s="341"/>
      <c r="D23" s="341"/>
      <c r="E23" s="343"/>
      <c r="F23" s="343"/>
      <c r="G23" s="197">
        <v>1</v>
      </c>
      <c r="H23" s="198">
        <v>5.6</v>
      </c>
      <c r="I23" s="341"/>
      <c r="J23" s="341"/>
      <c r="K23" s="341"/>
      <c r="L23" s="341"/>
      <c r="M23" s="341"/>
      <c r="N23" s="341"/>
      <c r="O23" s="341"/>
      <c r="P23" s="341"/>
      <c r="Q23" s="341"/>
      <c r="R23" s="341"/>
      <c r="S23" s="197">
        <f t="shared" si="2"/>
        <v>1</v>
      </c>
      <c r="T23" s="198">
        <f t="shared" si="1"/>
        <v>0.34843205574912894</v>
      </c>
    </row>
    <row r="24" spans="2:20" ht="19.5" customHeight="1" thickBot="1" x14ac:dyDescent="0.3">
      <c r="B24" s="196" t="s">
        <v>352</v>
      </c>
      <c r="C24" s="341"/>
      <c r="D24" s="341"/>
      <c r="E24" s="343"/>
      <c r="F24" s="343"/>
      <c r="G24" s="83">
        <v>0</v>
      </c>
      <c r="H24" s="73">
        <v>0</v>
      </c>
      <c r="I24" s="341"/>
      <c r="J24" s="341"/>
      <c r="K24" s="341"/>
      <c r="L24" s="341"/>
      <c r="M24" s="341"/>
      <c r="N24" s="341"/>
      <c r="O24" s="341"/>
      <c r="P24" s="341"/>
      <c r="Q24" s="341"/>
      <c r="R24" s="341"/>
      <c r="S24" s="83">
        <f t="shared" si="2"/>
        <v>0</v>
      </c>
      <c r="T24" s="73">
        <f t="shared" si="1"/>
        <v>0</v>
      </c>
    </row>
    <row r="25" spans="2:20" ht="19.5" customHeight="1" x14ac:dyDescent="0.25">
      <c r="B25" s="195" t="s">
        <v>182</v>
      </c>
      <c r="C25" s="341"/>
      <c r="D25" s="341"/>
      <c r="E25" s="343"/>
      <c r="F25" s="343"/>
      <c r="G25" s="343"/>
      <c r="H25" s="343"/>
      <c r="I25" s="197">
        <v>0</v>
      </c>
      <c r="J25" s="198">
        <v>0</v>
      </c>
      <c r="K25" s="343"/>
      <c r="L25" s="343"/>
      <c r="M25" s="341"/>
      <c r="N25" s="341"/>
      <c r="O25" s="341"/>
      <c r="P25" s="341"/>
      <c r="Q25" s="341"/>
      <c r="R25" s="341"/>
      <c r="S25" s="197">
        <f t="shared" si="2"/>
        <v>0</v>
      </c>
      <c r="T25" s="198">
        <f t="shared" si="1"/>
        <v>0</v>
      </c>
    </row>
    <row r="26" spans="2:20" ht="19.5" customHeight="1" thickBot="1" x14ac:dyDescent="0.3">
      <c r="B26" s="196" t="s">
        <v>183</v>
      </c>
      <c r="C26" s="341"/>
      <c r="D26" s="341"/>
      <c r="E26" s="343"/>
      <c r="F26" s="343"/>
      <c r="G26" s="343"/>
      <c r="H26" s="343"/>
      <c r="I26" s="83">
        <v>0</v>
      </c>
      <c r="J26" s="73">
        <v>0</v>
      </c>
      <c r="K26" s="343"/>
      <c r="L26" s="343"/>
      <c r="M26" s="341"/>
      <c r="N26" s="341"/>
      <c r="O26" s="341"/>
      <c r="P26" s="341"/>
      <c r="Q26" s="341"/>
      <c r="R26" s="341"/>
      <c r="S26" s="83">
        <f t="shared" si="2"/>
        <v>0</v>
      </c>
      <c r="T26" s="73">
        <f t="shared" si="1"/>
        <v>0</v>
      </c>
    </row>
    <row r="27" spans="2:20" ht="19.5" customHeight="1" x14ac:dyDescent="0.25">
      <c r="B27" s="195" t="s">
        <v>185</v>
      </c>
      <c r="C27" s="341"/>
      <c r="D27" s="341"/>
      <c r="E27" s="343"/>
      <c r="F27" s="343"/>
      <c r="G27" s="343"/>
      <c r="H27" s="343"/>
      <c r="I27" s="343"/>
      <c r="J27" s="343"/>
      <c r="K27" s="197">
        <v>2</v>
      </c>
      <c r="L27" s="198">
        <v>5.4</v>
      </c>
      <c r="M27" s="79">
        <v>1</v>
      </c>
      <c r="N27" s="121">
        <v>2.7</v>
      </c>
      <c r="O27" s="341"/>
      <c r="P27" s="341"/>
      <c r="Q27" s="341"/>
      <c r="R27" s="341"/>
      <c r="S27" s="197">
        <f t="shared" si="2"/>
        <v>3</v>
      </c>
      <c r="T27" s="198">
        <f t="shared" si="1"/>
        <v>1.0452961672473868</v>
      </c>
    </row>
    <row r="28" spans="2:20" ht="24" customHeight="1" thickBot="1" x14ac:dyDescent="0.3">
      <c r="B28" s="196" t="s">
        <v>186</v>
      </c>
      <c r="C28" s="341"/>
      <c r="D28" s="341"/>
      <c r="E28" s="343"/>
      <c r="F28" s="343"/>
      <c r="G28" s="343"/>
      <c r="H28" s="343"/>
      <c r="I28" s="343"/>
      <c r="J28" s="343"/>
      <c r="K28" s="83">
        <v>3</v>
      </c>
      <c r="L28" s="73">
        <v>8.1</v>
      </c>
      <c r="M28" s="84">
        <v>1</v>
      </c>
      <c r="N28" s="85">
        <v>2.7</v>
      </c>
      <c r="O28" s="341"/>
      <c r="P28" s="341"/>
      <c r="Q28" s="341"/>
      <c r="R28" s="341"/>
      <c r="S28" s="83">
        <f t="shared" si="2"/>
        <v>4</v>
      </c>
      <c r="T28" s="73">
        <f t="shared" si="1"/>
        <v>1.3937282229965158</v>
      </c>
    </row>
    <row r="29" spans="2:20" ht="34.5" customHeight="1" thickBot="1" x14ac:dyDescent="0.3">
      <c r="B29" s="134" t="s">
        <v>702</v>
      </c>
      <c r="C29" s="341"/>
      <c r="D29" s="341"/>
      <c r="E29" s="343"/>
      <c r="F29" s="343"/>
      <c r="G29" s="343"/>
      <c r="H29" s="343"/>
      <c r="I29" s="343"/>
      <c r="J29" s="343"/>
      <c r="K29" s="343"/>
      <c r="L29" s="343"/>
      <c r="M29" s="341"/>
      <c r="N29" s="341"/>
      <c r="O29" s="332">
        <v>3</v>
      </c>
      <c r="P29" s="333">
        <v>9.1</v>
      </c>
      <c r="Q29" s="341"/>
      <c r="R29" s="341"/>
      <c r="S29" s="348">
        <f t="shared" si="2"/>
        <v>3</v>
      </c>
      <c r="T29" s="190">
        <f t="shared" si="1"/>
        <v>1.0452961672473868</v>
      </c>
    </row>
    <row r="30" spans="2:20" ht="19.5" customHeight="1" thickBot="1" x14ac:dyDescent="0.3">
      <c r="B30" s="339" t="s">
        <v>347</v>
      </c>
      <c r="C30" s="341"/>
      <c r="D30" s="341"/>
      <c r="E30" s="343"/>
      <c r="F30" s="343"/>
      <c r="G30" s="343"/>
      <c r="H30" s="343"/>
      <c r="I30" s="343"/>
      <c r="J30" s="343"/>
      <c r="K30" s="343"/>
      <c r="L30" s="343"/>
      <c r="M30" s="341"/>
      <c r="N30" s="341"/>
      <c r="O30" s="341"/>
      <c r="P30" s="341"/>
      <c r="Q30" s="346">
        <v>22</v>
      </c>
      <c r="R30" s="347">
        <v>66.7</v>
      </c>
      <c r="S30" s="348">
        <f t="shared" si="2"/>
        <v>22</v>
      </c>
      <c r="T30" s="190">
        <f t="shared" si="1"/>
        <v>7.6655052264808363</v>
      </c>
    </row>
    <row r="31" spans="2:20" ht="19.5" hidden="1" customHeight="1" x14ac:dyDescent="0.25">
      <c r="B31" s="195"/>
      <c r="C31" s="344"/>
      <c r="D31" s="345"/>
      <c r="E31" s="126"/>
      <c r="F31" s="126"/>
      <c r="G31" s="126"/>
      <c r="H31" s="126"/>
      <c r="I31" s="126"/>
      <c r="J31" s="126"/>
      <c r="K31" s="126"/>
      <c r="L31" s="126"/>
      <c r="M31" s="123"/>
      <c r="N31" s="123"/>
      <c r="O31" s="123"/>
      <c r="P31" s="123"/>
      <c r="Q31" s="123"/>
      <c r="R31" s="123"/>
      <c r="S31" s="126">
        <f t="shared" si="2"/>
        <v>0</v>
      </c>
      <c r="T31" s="126">
        <f t="shared" si="1"/>
        <v>0</v>
      </c>
    </row>
    <row r="32" spans="2:20" ht="19.5" hidden="1" customHeight="1" thickBot="1" x14ac:dyDescent="0.3">
      <c r="B32" s="340"/>
      <c r="C32" s="122"/>
      <c r="D32" s="129"/>
      <c r="E32" s="127"/>
      <c r="F32" s="127"/>
      <c r="G32" s="127"/>
      <c r="H32" s="127"/>
      <c r="I32" s="127"/>
      <c r="J32" s="127"/>
      <c r="K32" s="127"/>
      <c r="L32" s="127"/>
      <c r="M32" s="128"/>
      <c r="N32" s="128"/>
      <c r="O32" s="128"/>
      <c r="P32" s="128"/>
      <c r="Q32" s="128"/>
      <c r="R32" s="129"/>
      <c r="S32" s="127">
        <f t="shared" si="2"/>
        <v>0</v>
      </c>
      <c r="T32" s="127"/>
    </row>
    <row r="33" spans="2:21" ht="19.5" customHeight="1" thickBot="1" x14ac:dyDescent="0.3">
      <c r="B33" s="185" t="s">
        <v>164</v>
      </c>
      <c r="C33" s="398">
        <f>SUM(C6:C32)</f>
        <v>61</v>
      </c>
      <c r="D33" s="399"/>
      <c r="E33" s="293">
        <f t="shared" ref="E33" si="3">SUM(E6:E32)</f>
        <v>43</v>
      </c>
      <c r="F33" s="294"/>
      <c r="G33" s="293">
        <f t="shared" ref="G33" si="4">SUM(G6:G32)</f>
        <v>40</v>
      </c>
      <c r="H33" s="294"/>
      <c r="I33" s="293">
        <f t="shared" ref="I33" si="5">SUM(I6:I32)</f>
        <v>50</v>
      </c>
      <c r="J33" s="294"/>
      <c r="K33" s="430">
        <f t="shared" ref="K33" si="6">SUM(K6:K32)</f>
        <v>27</v>
      </c>
      <c r="L33" s="431"/>
      <c r="M33" s="414">
        <f t="shared" ref="M33" si="7">SUM(M6:M32)</f>
        <v>59</v>
      </c>
      <c r="N33" s="415"/>
      <c r="O33" s="390">
        <f t="shared" ref="O33" si="8">SUM(O6:O32)</f>
        <v>73</v>
      </c>
      <c r="P33" s="391"/>
      <c r="Q33" s="293">
        <f t="shared" ref="Q33" si="9">SUM(Q6:Q32)</f>
        <v>56</v>
      </c>
      <c r="R33" s="327"/>
      <c r="S33" s="328">
        <f t="shared" ref="S33" si="10">SUM(S6:S32)</f>
        <v>409</v>
      </c>
      <c r="T33" s="294"/>
    </row>
    <row r="34" spans="2:21" ht="19.5" customHeight="1" x14ac:dyDescent="0.25"/>
    <row r="35" spans="2:21" ht="19.5" customHeight="1" x14ac:dyDescent="0.25"/>
    <row r="36" spans="2:21" ht="21" customHeight="1" thickBot="1" x14ac:dyDescent="0.3"/>
    <row r="37" spans="2:21" ht="47.25" customHeight="1" thickBot="1" x14ac:dyDescent="0.3">
      <c r="B37" s="277" t="s">
        <v>42</v>
      </c>
      <c r="C37" s="278"/>
      <c r="D37" s="278"/>
      <c r="E37" s="75" t="s">
        <v>43</v>
      </c>
      <c r="F37" s="76" t="s">
        <v>10</v>
      </c>
      <c r="I37" s="284" t="s">
        <v>151</v>
      </c>
      <c r="J37" s="285"/>
      <c r="K37" s="285"/>
      <c r="L37" s="285"/>
      <c r="M37" s="285"/>
      <c r="N37" s="285"/>
      <c r="O37" s="286"/>
      <c r="P37" s="306" t="s">
        <v>253</v>
      </c>
      <c r="Q37" s="307"/>
      <c r="R37" s="308"/>
    </row>
    <row r="38" spans="2:21" s="74" customFormat="1" ht="21" customHeight="1" x14ac:dyDescent="0.25">
      <c r="B38" s="288" t="s">
        <v>0</v>
      </c>
      <c r="C38" s="289"/>
      <c r="D38" s="289"/>
      <c r="E38" s="91">
        <v>62</v>
      </c>
      <c r="F38" s="394">
        <v>21.602787456445991</v>
      </c>
      <c r="I38" s="300" t="s">
        <v>171</v>
      </c>
      <c r="J38" s="301"/>
      <c r="K38" s="301"/>
      <c r="L38" s="301"/>
      <c r="M38" s="301"/>
      <c r="N38" s="301"/>
      <c r="O38" s="302"/>
      <c r="P38" s="290">
        <v>73</v>
      </c>
      <c r="Q38" s="291"/>
      <c r="R38" s="292"/>
      <c r="U38" s="125"/>
    </row>
    <row r="39" spans="2:21" s="74" customFormat="1" ht="36" customHeight="1" x14ac:dyDescent="0.25">
      <c r="B39" s="402" t="s">
        <v>984</v>
      </c>
      <c r="C39" s="403"/>
      <c r="D39" s="403"/>
      <c r="E39" s="404">
        <v>60</v>
      </c>
      <c r="F39" s="405">
        <v>21</v>
      </c>
      <c r="I39" s="406" t="s">
        <v>165</v>
      </c>
      <c r="J39" s="407"/>
      <c r="K39" s="407"/>
      <c r="L39" s="407"/>
      <c r="M39" s="407"/>
      <c r="N39" s="407"/>
      <c r="O39" s="408"/>
      <c r="P39" s="409">
        <v>61</v>
      </c>
      <c r="Q39" s="403"/>
      <c r="R39" s="410"/>
      <c r="U39" s="125"/>
    </row>
    <row r="40" spans="2:21" s="74" customFormat="1" ht="21" customHeight="1" thickBot="1" x14ac:dyDescent="0.3">
      <c r="B40" s="287" t="s">
        <v>97</v>
      </c>
      <c r="C40" s="282"/>
      <c r="D40" s="282"/>
      <c r="E40" s="130">
        <v>52</v>
      </c>
      <c r="F40" s="131">
        <v>18</v>
      </c>
      <c r="I40" s="303" t="s">
        <v>170</v>
      </c>
      <c r="J40" s="304"/>
      <c r="K40" s="304"/>
      <c r="L40" s="304"/>
      <c r="M40" s="304"/>
      <c r="N40" s="304"/>
      <c r="O40" s="305"/>
      <c r="P40" s="281">
        <v>59</v>
      </c>
      <c r="Q40" s="282"/>
      <c r="R40" s="283"/>
      <c r="U40" s="125"/>
    </row>
    <row r="41" spans="2:21" ht="21" customHeight="1" thickBot="1" x14ac:dyDescent="0.3"/>
    <row r="42" spans="2:21" ht="21" customHeight="1" thickBot="1" x14ac:dyDescent="0.3">
      <c r="B42" s="277" t="s">
        <v>691</v>
      </c>
      <c r="C42" s="278"/>
      <c r="D42" s="278"/>
      <c r="E42" s="75" t="s">
        <v>43</v>
      </c>
      <c r="F42" s="76" t="s">
        <v>10</v>
      </c>
      <c r="I42" s="250" t="s">
        <v>152</v>
      </c>
      <c r="J42" s="251"/>
      <c r="K42" s="251"/>
      <c r="L42" s="251"/>
      <c r="M42" s="251"/>
      <c r="N42" s="251"/>
      <c r="O42" s="251"/>
      <c r="P42" s="251"/>
      <c r="Q42" s="251"/>
      <c r="R42" s="252"/>
    </row>
    <row r="43" spans="2:21" ht="21" customHeight="1" thickBot="1" x14ac:dyDescent="0.3">
      <c r="B43" s="279"/>
      <c r="C43" s="280"/>
      <c r="D43" s="280"/>
      <c r="E43" s="200">
        <v>12</v>
      </c>
      <c r="F43" s="201">
        <v>4</v>
      </c>
      <c r="I43" s="297" t="s">
        <v>169</v>
      </c>
      <c r="J43" s="298"/>
      <c r="K43" s="298"/>
      <c r="L43" s="298"/>
      <c r="M43" s="298"/>
      <c r="N43" s="298"/>
      <c r="O43" s="298"/>
      <c r="P43" s="298"/>
      <c r="Q43" s="298"/>
      <c r="R43" s="299"/>
    </row>
  </sheetData>
  <sheetProtection selectLockedCells="1" selectUnlockedCells="1"/>
  <mergeCells count="35">
    <mergeCell ref="M33:N33"/>
    <mergeCell ref="O4:P4"/>
    <mergeCell ref="M4:N4"/>
    <mergeCell ref="I38:O38"/>
    <mergeCell ref="I39:O39"/>
    <mergeCell ref="P37:R37"/>
    <mergeCell ref="P39:R39"/>
    <mergeCell ref="S33:T33"/>
    <mergeCell ref="Q4:R4"/>
    <mergeCell ref="Q33:R33"/>
    <mergeCell ref="B1:T1"/>
    <mergeCell ref="B2:T2"/>
    <mergeCell ref="E4:F4"/>
    <mergeCell ref="C4:D4"/>
    <mergeCell ref="C33:D33"/>
    <mergeCell ref="E33:F33"/>
    <mergeCell ref="G33:H33"/>
    <mergeCell ref="K4:L4"/>
    <mergeCell ref="I4:J4"/>
    <mergeCell ref="G4:H4"/>
    <mergeCell ref="I33:J33"/>
    <mergeCell ref="K33:L33"/>
    <mergeCell ref="O33:P33"/>
    <mergeCell ref="B42:D42"/>
    <mergeCell ref="B43:D43"/>
    <mergeCell ref="P40:R40"/>
    <mergeCell ref="I37:O37"/>
    <mergeCell ref="B40:D40"/>
    <mergeCell ref="B37:D37"/>
    <mergeCell ref="B38:D38"/>
    <mergeCell ref="B39:D39"/>
    <mergeCell ref="P38:R38"/>
    <mergeCell ref="I42:R42"/>
    <mergeCell ref="I43:R43"/>
    <mergeCell ref="I40:O40"/>
  </mergeCells>
  <phoneticPr fontId="7" type="noConversion"/>
  <pageMargins left="0.23622047244094491" right="0.23622047244094491" top="0.74803149606299213" bottom="0.74803149606299213" header="0.31496062992125984" footer="0.31496062992125984"/>
  <pageSetup paperSize="5" scale="79" orientation="landscape" horizontalDpi="4294967293" verticalDpi="4294967293" r:id="rId1"/>
  <rowBreaks count="1" manualBreakCount="1">
    <brk id="14" max="16383" man="1"/>
  </rowBreaks>
  <ignoredErrors>
    <ignoredError sqref="C33 E33 G33 I33 K33 M33 O33 Q33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200"/>
  <sheetViews>
    <sheetView topLeftCell="A183" workbookViewId="0">
      <selection activeCell="L202" sqref="L202"/>
    </sheetView>
  </sheetViews>
  <sheetFormatPr baseColWidth="10" defaultRowHeight="15" x14ac:dyDescent="0.25"/>
  <cols>
    <col min="2" max="2" width="25.5703125" customWidth="1"/>
    <col min="3" max="4" width="8.28515625" style="60" customWidth="1"/>
    <col min="5" max="5" width="8.28515625" customWidth="1"/>
    <col min="6" max="6" width="13.85546875" customWidth="1"/>
    <col min="7" max="12" width="8.28515625" customWidth="1"/>
  </cols>
  <sheetData>
    <row r="1" spans="1:11" x14ac:dyDescent="0.25">
      <c r="A1" s="153" t="s">
        <v>79</v>
      </c>
      <c r="B1" s="273" t="e" vm="1">
        <v>#VALUE!</v>
      </c>
      <c r="C1"/>
      <c r="D1"/>
    </row>
    <row r="2" spans="1:11" x14ac:dyDescent="0.25">
      <c r="A2" s="153" t="s">
        <v>80</v>
      </c>
      <c r="B2" s="273"/>
      <c r="C2"/>
      <c r="D2"/>
    </row>
    <row r="3" spans="1:11" x14ac:dyDescent="0.25">
      <c r="A3" s="153" t="s">
        <v>81</v>
      </c>
      <c r="B3" s="273"/>
      <c r="C3"/>
      <c r="D3"/>
    </row>
    <row r="4" spans="1:11" x14ac:dyDescent="0.25">
      <c r="A4" s="153" t="s">
        <v>82</v>
      </c>
      <c r="B4" s="273"/>
      <c r="C4"/>
      <c r="D4"/>
    </row>
    <row r="5" spans="1:11" x14ac:dyDescent="0.25">
      <c r="A5" s="153" t="s">
        <v>83</v>
      </c>
      <c r="B5" s="273"/>
      <c r="C5"/>
      <c r="D5"/>
    </row>
    <row r="6" spans="1:11" ht="15.75" thickBot="1" x14ac:dyDescent="0.3">
      <c r="A6" s="153">
        <v>2024</v>
      </c>
      <c r="B6" s="273"/>
      <c r="C6"/>
      <c r="D6"/>
    </row>
    <row r="7" spans="1:11" ht="15.75" thickBot="1" x14ac:dyDescent="0.3">
      <c r="A7" s="154" t="s">
        <v>84</v>
      </c>
      <c r="B7" s="63" t="s">
        <v>85</v>
      </c>
      <c r="C7" s="154" t="s">
        <v>86</v>
      </c>
      <c r="D7" s="63" t="s">
        <v>87</v>
      </c>
      <c r="E7" s="154" t="s">
        <v>88</v>
      </c>
      <c r="F7" s="63" t="s">
        <v>110</v>
      </c>
      <c r="G7" s="154" t="s">
        <v>89</v>
      </c>
      <c r="H7" s="63" t="s">
        <v>135</v>
      </c>
    </row>
    <row r="8" spans="1:11" ht="15.75" thickBot="1" x14ac:dyDescent="0.3">
      <c r="A8" s="155" t="s">
        <v>37</v>
      </c>
      <c r="B8" s="155" t="s">
        <v>90</v>
      </c>
      <c r="C8" s="155" t="s">
        <v>91</v>
      </c>
      <c r="D8" s="155" t="s">
        <v>10</v>
      </c>
      <c r="E8" s="155" t="s">
        <v>92</v>
      </c>
      <c r="F8" s="155" t="s">
        <v>10</v>
      </c>
      <c r="G8" s="155" t="s">
        <v>93</v>
      </c>
      <c r="H8" s="155" t="s">
        <v>10</v>
      </c>
      <c r="I8" s="155" t="s">
        <v>94</v>
      </c>
      <c r="J8" s="155" t="s">
        <v>10</v>
      </c>
      <c r="K8" s="65" t="s">
        <v>95</v>
      </c>
    </row>
    <row r="9" spans="1:11" ht="15.75" thickBot="1" x14ac:dyDescent="0.3">
      <c r="A9" s="63">
        <v>1</v>
      </c>
      <c r="B9" s="64" t="s">
        <v>96</v>
      </c>
      <c r="C9" s="63">
        <v>11</v>
      </c>
      <c r="D9" s="63">
        <v>32.4</v>
      </c>
      <c r="E9" s="63">
        <v>19</v>
      </c>
      <c r="F9" s="63">
        <v>55.9</v>
      </c>
      <c r="G9" s="63">
        <v>4</v>
      </c>
      <c r="H9" s="63">
        <v>11.8</v>
      </c>
      <c r="I9" s="63"/>
      <c r="J9" s="63"/>
      <c r="K9" s="63">
        <v>34</v>
      </c>
    </row>
    <row r="10" spans="1:11" ht="15.75" thickBot="1" x14ac:dyDescent="0.3">
      <c r="A10" s="63">
        <v>2</v>
      </c>
      <c r="B10" s="64" t="s">
        <v>97</v>
      </c>
      <c r="C10" s="63">
        <v>15</v>
      </c>
      <c r="D10" s="63">
        <v>44.1</v>
      </c>
      <c r="E10" s="63">
        <v>16</v>
      </c>
      <c r="F10" s="63">
        <v>47.1</v>
      </c>
      <c r="G10" s="63">
        <v>1</v>
      </c>
      <c r="H10" s="63">
        <v>2.9</v>
      </c>
      <c r="I10" s="63">
        <v>2</v>
      </c>
      <c r="J10" s="63">
        <v>5.9</v>
      </c>
      <c r="K10" s="63">
        <v>34</v>
      </c>
    </row>
    <row r="11" spans="1:11" ht="15.75" thickBot="1" x14ac:dyDescent="0.3">
      <c r="A11" s="63">
        <v>3</v>
      </c>
      <c r="B11" s="64" t="s">
        <v>423</v>
      </c>
      <c r="C11" s="63">
        <v>1</v>
      </c>
      <c r="D11" s="63">
        <v>2.9</v>
      </c>
      <c r="E11" s="63">
        <v>18</v>
      </c>
      <c r="F11" s="63">
        <v>52.9</v>
      </c>
      <c r="G11" s="63">
        <v>10</v>
      </c>
      <c r="H11" s="63">
        <v>29.4</v>
      </c>
      <c r="I11" s="63">
        <v>5</v>
      </c>
      <c r="J11" s="63">
        <v>14.7</v>
      </c>
      <c r="K11" s="63">
        <v>34</v>
      </c>
    </row>
    <row r="12" spans="1:11" ht="15.75" thickBot="1" x14ac:dyDescent="0.3">
      <c r="A12" s="63">
        <v>4</v>
      </c>
      <c r="B12" s="64" t="s">
        <v>246</v>
      </c>
      <c r="C12" s="63">
        <v>4</v>
      </c>
      <c r="D12" s="63">
        <v>11.8</v>
      </c>
      <c r="E12" s="63">
        <v>18</v>
      </c>
      <c r="F12" s="63">
        <v>52.9</v>
      </c>
      <c r="G12" s="63">
        <v>7</v>
      </c>
      <c r="H12" s="63">
        <v>20.6</v>
      </c>
      <c r="I12" s="63">
        <v>5</v>
      </c>
      <c r="J12" s="63">
        <v>14.7</v>
      </c>
      <c r="K12" s="63">
        <v>34</v>
      </c>
    </row>
    <row r="13" spans="1:11" ht="15.75" thickBot="1" x14ac:dyDescent="0.3">
      <c r="A13" s="63">
        <v>5</v>
      </c>
      <c r="B13" s="64" t="s">
        <v>247</v>
      </c>
      <c r="C13" s="63">
        <v>1</v>
      </c>
      <c r="D13" s="63">
        <v>2.9</v>
      </c>
      <c r="E13" s="63">
        <v>8</v>
      </c>
      <c r="F13" s="63">
        <v>23.5</v>
      </c>
      <c r="G13" s="63">
        <v>15</v>
      </c>
      <c r="H13" s="63">
        <v>44.1</v>
      </c>
      <c r="I13" s="63">
        <v>10</v>
      </c>
      <c r="J13" s="63">
        <v>29.4</v>
      </c>
      <c r="K13" s="63">
        <v>34</v>
      </c>
    </row>
    <row r="14" spans="1:11" ht="15.75" thickBot="1" x14ac:dyDescent="0.3">
      <c r="A14" s="63">
        <v>6</v>
      </c>
      <c r="B14" s="64" t="s">
        <v>99</v>
      </c>
      <c r="C14" s="63">
        <v>3</v>
      </c>
      <c r="D14" s="63">
        <v>9.1</v>
      </c>
      <c r="E14" s="63">
        <v>23</v>
      </c>
      <c r="F14" s="63">
        <v>69.7</v>
      </c>
      <c r="G14" s="63">
        <v>4</v>
      </c>
      <c r="H14" s="63">
        <v>12.1</v>
      </c>
      <c r="I14" s="63">
        <v>3</v>
      </c>
      <c r="J14" s="63">
        <v>9.1</v>
      </c>
      <c r="K14" s="63">
        <v>33</v>
      </c>
    </row>
    <row r="15" spans="1:11" ht="15.75" thickBot="1" x14ac:dyDescent="0.3">
      <c r="A15" s="63">
        <v>7</v>
      </c>
      <c r="B15" s="64" t="s">
        <v>100</v>
      </c>
      <c r="C15" s="63"/>
      <c r="D15" s="63"/>
      <c r="E15" s="63"/>
      <c r="F15" s="63"/>
      <c r="G15" s="63"/>
      <c r="H15" s="63"/>
      <c r="I15" s="63"/>
      <c r="J15" s="63"/>
      <c r="K15" s="63"/>
    </row>
    <row r="16" spans="1:11" ht="15.75" thickBot="1" x14ac:dyDescent="0.3">
      <c r="A16" s="63">
        <v>8</v>
      </c>
      <c r="B16" s="64" t="s">
        <v>1</v>
      </c>
      <c r="C16" s="63">
        <v>5</v>
      </c>
      <c r="D16" s="63">
        <v>14.7</v>
      </c>
      <c r="E16" s="63">
        <v>23</v>
      </c>
      <c r="F16" s="63">
        <v>67.599999999999994</v>
      </c>
      <c r="G16" s="63">
        <v>6</v>
      </c>
      <c r="H16" s="63">
        <v>17.600000000000001</v>
      </c>
      <c r="I16" s="63"/>
      <c r="J16" s="63"/>
      <c r="K16" s="63">
        <v>34</v>
      </c>
    </row>
    <row r="17" spans="1:11" ht="15.75" thickBot="1" x14ac:dyDescent="0.3">
      <c r="A17" s="63">
        <v>9</v>
      </c>
      <c r="B17" s="64" t="s">
        <v>424</v>
      </c>
      <c r="C17" s="63">
        <v>2</v>
      </c>
      <c r="D17" s="63">
        <v>5.9</v>
      </c>
      <c r="E17" s="63">
        <v>15</v>
      </c>
      <c r="F17" s="63">
        <v>44.1</v>
      </c>
      <c r="G17" s="63">
        <v>11</v>
      </c>
      <c r="H17" s="63">
        <v>32.4</v>
      </c>
      <c r="I17" s="63">
        <v>6</v>
      </c>
      <c r="J17" s="63">
        <v>17.600000000000001</v>
      </c>
      <c r="K17" s="63">
        <v>34</v>
      </c>
    </row>
    <row r="18" spans="1:11" ht="15.75" thickBot="1" x14ac:dyDescent="0.3">
      <c r="A18" s="63">
        <v>10</v>
      </c>
      <c r="B18" s="64" t="s">
        <v>348</v>
      </c>
      <c r="C18" s="63"/>
      <c r="D18" s="63"/>
      <c r="E18" s="63"/>
      <c r="F18" s="63"/>
      <c r="G18" s="63"/>
      <c r="H18" s="63"/>
      <c r="I18" s="63"/>
      <c r="J18" s="63"/>
      <c r="K18" s="63"/>
    </row>
    <row r="19" spans="1:11" ht="15.75" thickBot="1" x14ac:dyDescent="0.3">
      <c r="A19" s="63">
        <v>11</v>
      </c>
      <c r="B19" s="64" t="s">
        <v>349</v>
      </c>
      <c r="C19" s="63">
        <v>16</v>
      </c>
      <c r="D19" s="63">
        <v>47.1</v>
      </c>
      <c r="E19" s="63">
        <v>17</v>
      </c>
      <c r="F19" s="63">
        <v>50</v>
      </c>
      <c r="G19" s="63">
        <v>1</v>
      </c>
      <c r="H19" s="63">
        <v>2.9</v>
      </c>
      <c r="I19" s="63"/>
      <c r="J19" s="63"/>
      <c r="K19" s="63">
        <v>34</v>
      </c>
    </row>
    <row r="20" spans="1:11" ht="15.75" thickBot="1" x14ac:dyDescent="0.3">
      <c r="A20" s="63">
        <v>12</v>
      </c>
      <c r="B20" s="64" t="s">
        <v>694</v>
      </c>
      <c r="C20" s="63">
        <v>3</v>
      </c>
      <c r="D20" s="63">
        <v>9.1</v>
      </c>
      <c r="E20" s="63">
        <v>15</v>
      </c>
      <c r="F20" s="63">
        <v>45.5</v>
      </c>
      <c r="G20" s="63">
        <v>9</v>
      </c>
      <c r="H20" s="63">
        <v>27.3</v>
      </c>
      <c r="I20" s="63">
        <v>6</v>
      </c>
      <c r="J20" s="63">
        <v>18.2</v>
      </c>
      <c r="K20" s="63">
        <v>33</v>
      </c>
    </row>
    <row r="21" spans="1:11" ht="15.75" thickBot="1" x14ac:dyDescent="0.3">
      <c r="A21" s="63">
        <v>13</v>
      </c>
      <c r="B21" s="64" t="s">
        <v>103</v>
      </c>
      <c r="C21" s="63"/>
      <c r="D21" s="63"/>
      <c r="E21" s="63">
        <v>5</v>
      </c>
      <c r="F21" s="63">
        <v>14.7</v>
      </c>
      <c r="G21" s="63">
        <v>12</v>
      </c>
      <c r="H21" s="63">
        <v>35.299999999999997</v>
      </c>
      <c r="I21" s="63">
        <v>17</v>
      </c>
      <c r="J21" s="63">
        <v>50</v>
      </c>
      <c r="K21" s="63">
        <v>34</v>
      </c>
    </row>
    <row r="22" spans="1:11" ht="15.75" thickBot="1" x14ac:dyDescent="0.3">
      <c r="A22" s="311" t="s">
        <v>104</v>
      </c>
      <c r="B22" s="312"/>
      <c r="C22" s="63">
        <v>61</v>
      </c>
      <c r="D22" s="63">
        <v>16.399999999999999</v>
      </c>
      <c r="E22" s="63">
        <v>177</v>
      </c>
      <c r="F22" s="63">
        <v>47.6</v>
      </c>
      <c r="G22" s="63">
        <v>80</v>
      </c>
      <c r="H22" s="63">
        <v>21.5</v>
      </c>
      <c r="I22" s="63">
        <v>54</v>
      </c>
      <c r="J22" s="63">
        <v>14.5</v>
      </c>
      <c r="K22" s="63">
        <v>372</v>
      </c>
    </row>
    <row r="23" spans="1:11" x14ac:dyDescent="0.25">
      <c r="A23" s="156" t="s">
        <v>425</v>
      </c>
      <c r="C23"/>
      <c r="D23"/>
    </row>
    <row r="24" spans="1:11" x14ac:dyDescent="0.25">
      <c r="A24" s="273" t="e" vm="2">
        <v>#VALUE!</v>
      </c>
      <c r="B24" s="153" t="s">
        <v>79</v>
      </c>
      <c r="C24" s="273" t="e" vm="1">
        <v>#VALUE!</v>
      </c>
      <c r="D24"/>
    </row>
    <row r="25" spans="1:11" x14ac:dyDescent="0.25">
      <c r="A25" s="273"/>
      <c r="B25" s="59"/>
      <c r="C25" s="273"/>
      <c r="D25"/>
    </row>
    <row r="26" spans="1:11" x14ac:dyDescent="0.25">
      <c r="A26" s="273"/>
      <c r="B26" s="59"/>
      <c r="C26" s="273"/>
      <c r="D26"/>
    </row>
    <row r="27" spans="1:11" x14ac:dyDescent="0.25">
      <c r="A27" s="273"/>
      <c r="B27" s="153" t="s">
        <v>80</v>
      </c>
      <c r="C27" s="273"/>
      <c r="D27"/>
    </row>
    <row r="28" spans="1:11" x14ac:dyDescent="0.25">
      <c r="A28" s="273"/>
      <c r="B28" s="153" t="s">
        <v>81</v>
      </c>
      <c r="C28" s="273"/>
      <c r="D28"/>
    </row>
    <row r="29" spans="1:11" x14ac:dyDescent="0.25">
      <c r="A29" s="273"/>
      <c r="B29" s="153" t="s">
        <v>82</v>
      </c>
      <c r="C29" s="273"/>
      <c r="D29"/>
    </row>
    <row r="30" spans="1:11" x14ac:dyDescent="0.25">
      <c r="A30" s="273"/>
      <c r="B30" s="153" t="s">
        <v>83</v>
      </c>
      <c r="C30" s="273"/>
      <c r="D30"/>
    </row>
    <row r="31" spans="1:11" ht="15.75" thickBot="1" x14ac:dyDescent="0.3">
      <c r="A31" s="273"/>
      <c r="B31" s="153">
        <v>2024</v>
      </c>
      <c r="C31" s="273"/>
      <c r="D31"/>
    </row>
    <row r="32" spans="1:11" ht="15.75" thickBot="1" x14ac:dyDescent="0.3">
      <c r="A32" s="154" t="s">
        <v>84</v>
      </c>
      <c r="B32" s="63" t="s">
        <v>85</v>
      </c>
      <c r="C32" s="154" t="s">
        <v>86</v>
      </c>
      <c r="D32" s="63" t="s">
        <v>87</v>
      </c>
      <c r="E32" s="154" t="s">
        <v>88</v>
      </c>
      <c r="F32" s="63" t="s">
        <v>112</v>
      </c>
      <c r="G32" s="154" t="s">
        <v>89</v>
      </c>
      <c r="H32" s="63" t="s">
        <v>135</v>
      </c>
    </row>
    <row r="33" spans="1:11" ht="15.75" thickBot="1" x14ac:dyDescent="0.3">
      <c r="A33" s="155" t="s">
        <v>37</v>
      </c>
      <c r="B33" s="155" t="s">
        <v>90</v>
      </c>
      <c r="C33" s="155" t="s">
        <v>91</v>
      </c>
      <c r="D33" s="155" t="s">
        <v>10</v>
      </c>
      <c r="E33" s="155" t="s">
        <v>92</v>
      </c>
      <c r="F33" s="155" t="s">
        <v>10</v>
      </c>
      <c r="G33" s="155" t="s">
        <v>93</v>
      </c>
      <c r="H33" s="155" t="s">
        <v>10</v>
      </c>
      <c r="I33" s="155" t="s">
        <v>94</v>
      </c>
      <c r="J33" s="155" t="s">
        <v>10</v>
      </c>
      <c r="K33" s="65" t="s">
        <v>95</v>
      </c>
    </row>
    <row r="34" spans="1:11" ht="15.75" thickBot="1" x14ac:dyDescent="0.3">
      <c r="A34" s="63">
        <v>1</v>
      </c>
      <c r="B34" s="64" t="s">
        <v>96</v>
      </c>
      <c r="C34" s="63">
        <v>8</v>
      </c>
      <c r="D34" s="63">
        <v>22.9</v>
      </c>
      <c r="E34" s="63">
        <v>26</v>
      </c>
      <c r="F34" s="63">
        <v>74.3</v>
      </c>
      <c r="G34" s="63">
        <v>1</v>
      </c>
      <c r="H34" s="63">
        <v>2.9</v>
      </c>
      <c r="I34" s="63"/>
      <c r="J34" s="63"/>
      <c r="K34" s="63">
        <v>35</v>
      </c>
    </row>
    <row r="35" spans="1:11" ht="15.75" thickBot="1" x14ac:dyDescent="0.3">
      <c r="A35" s="63">
        <v>2</v>
      </c>
      <c r="B35" s="64" t="s">
        <v>97</v>
      </c>
      <c r="C35" s="63">
        <v>4</v>
      </c>
      <c r="D35" s="63">
        <v>11.4</v>
      </c>
      <c r="E35" s="63">
        <v>31</v>
      </c>
      <c r="F35" s="63">
        <v>88.6</v>
      </c>
      <c r="G35" s="63"/>
      <c r="H35" s="63"/>
      <c r="I35" s="63"/>
      <c r="J35" s="63"/>
      <c r="K35" s="63">
        <v>35</v>
      </c>
    </row>
    <row r="36" spans="1:11" ht="15.75" thickBot="1" x14ac:dyDescent="0.3">
      <c r="A36" s="63">
        <v>3</v>
      </c>
      <c r="B36" s="64" t="s">
        <v>423</v>
      </c>
      <c r="C36" s="63"/>
      <c r="D36" s="63"/>
      <c r="E36" s="63">
        <v>10</v>
      </c>
      <c r="F36" s="63">
        <v>27.8</v>
      </c>
      <c r="G36" s="63">
        <v>18</v>
      </c>
      <c r="H36" s="63">
        <v>50</v>
      </c>
      <c r="I36" s="63">
        <v>8</v>
      </c>
      <c r="J36" s="63">
        <v>22.2</v>
      </c>
      <c r="K36" s="63">
        <v>36</v>
      </c>
    </row>
    <row r="37" spans="1:11" ht="15.75" thickBot="1" x14ac:dyDescent="0.3">
      <c r="A37" s="63">
        <v>4</v>
      </c>
      <c r="B37" s="64" t="s">
        <v>246</v>
      </c>
      <c r="C37" s="63">
        <v>3</v>
      </c>
      <c r="D37" s="63">
        <v>8.6</v>
      </c>
      <c r="E37" s="63">
        <v>18</v>
      </c>
      <c r="F37" s="63">
        <v>51.4</v>
      </c>
      <c r="G37" s="63">
        <v>9</v>
      </c>
      <c r="H37" s="63">
        <v>25.7</v>
      </c>
      <c r="I37" s="63">
        <v>5</v>
      </c>
      <c r="J37" s="63">
        <v>14.3</v>
      </c>
      <c r="K37" s="63">
        <v>35</v>
      </c>
    </row>
    <row r="38" spans="1:11" ht="15.75" thickBot="1" x14ac:dyDescent="0.3">
      <c r="A38" s="63">
        <v>5</v>
      </c>
      <c r="B38" s="64" t="s">
        <v>247</v>
      </c>
      <c r="C38" s="63">
        <v>1</v>
      </c>
      <c r="D38" s="63">
        <v>2.9</v>
      </c>
      <c r="E38" s="63">
        <v>14</v>
      </c>
      <c r="F38" s="63">
        <v>40</v>
      </c>
      <c r="G38" s="63">
        <v>15</v>
      </c>
      <c r="H38" s="63">
        <v>42.9</v>
      </c>
      <c r="I38" s="63">
        <v>5</v>
      </c>
      <c r="J38" s="63">
        <v>14.3</v>
      </c>
      <c r="K38" s="63">
        <v>35</v>
      </c>
    </row>
    <row r="39" spans="1:11" ht="15.75" thickBot="1" x14ac:dyDescent="0.3">
      <c r="A39" s="63">
        <v>6</v>
      </c>
      <c r="B39" s="64" t="s">
        <v>99</v>
      </c>
      <c r="C39" s="63">
        <v>8</v>
      </c>
      <c r="D39" s="63">
        <v>22.9</v>
      </c>
      <c r="E39" s="63">
        <v>26</v>
      </c>
      <c r="F39" s="63">
        <v>74.3</v>
      </c>
      <c r="G39" s="63">
        <v>1</v>
      </c>
      <c r="H39" s="63">
        <v>2.9</v>
      </c>
      <c r="I39" s="63"/>
      <c r="J39" s="63"/>
      <c r="K39" s="63">
        <v>35</v>
      </c>
    </row>
    <row r="40" spans="1:11" ht="15.75" thickBot="1" x14ac:dyDescent="0.3">
      <c r="A40" s="63">
        <v>7</v>
      </c>
      <c r="B40" s="64" t="s">
        <v>100</v>
      </c>
      <c r="C40" s="63">
        <v>6</v>
      </c>
      <c r="D40" s="63">
        <v>17.100000000000001</v>
      </c>
      <c r="E40" s="63">
        <v>22</v>
      </c>
      <c r="F40" s="63">
        <v>62.9</v>
      </c>
      <c r="G40" s="63">
        <v>7</v>
      </c>
      <c r="H40" s="63">
        <v>20</v>
      </c>
      <c r="I40" s="63"/>
      <c r="J40" s="63"/>
      <c r="K40" s="63">
        <v>35</v>
      </c>
    </row>
    <row r="41" spans="1:11" ht="15.75" thickBot="1" x14ac:dyDescent="0.3">
      <c r="A41" s="63">
        <v>8</v>
      </c>
      <c r="B41" s="64" t="s">
        <v>1</v>
      </c>
      <c r="C41" s="63">
        <v>11</v>
      </c>
      <c r="D41" s="63">
        <v>31.4</v>
      </c>
      <c r="E41" s="63">
        <v>23</v>
      </c>
      <c r="F41" s="63">
        <v>65.7</v>
      </c>
      <c r="G41" s="63">
        <v>1</v>
      </c>
      <c r="H41" s="63">
        <v>2.9</v>
      </c>
      <c r="I41" s="63"/>
      <c r="J41" s="63"/>
      <c r="K41" s="63">
        <v>35</v>
      </c>
    </row>
    <row r="42" spans="1:11" ht="15.75" thickBot="1" x14ac:dyDescent="0.3">
      <c r="A42" s="63">
        <v>9</v>
      </c>
      <c r="B42" s="64" t="s">
        <v>424</v>
      </c>
      <c r="C42" s="63">
        <v>1</v>
      </c>
      <c r="D42" s="63">
        <v>2.9</v>
      </c>
      <c r="E42" s="63">
        <v>14</v>
      </c>
      <c r="F42" s="63">
        <v>40</v>
      </c>
      <c r="G42" s="63">
        <v>15</v>
      </c>
      <c r="H42" s="63">
        <v>42.9</v>
      </c>
      <c r="I42" s="63">
        <v>5</v>
      </c>
      <c r="J42" s="63">
        <v>14.3</v>
      </c>
      <c r="K42" s="63">
        <v>35</v>
      </c>
    </row>
    <row r="43" spans="1:11" ht="15.75" thickBot="1" x14ac:dyDescent="0.3">
      <c r="A43" s="63">
        <v>10</v>
      </c>
      <c r="B43" s="64" t="s">
        <v>695</v>
      </c>
      <c r="C43" s="63"/>
      <c r="D43" s="63"/>
      <c r="E43" s="63"/>
      <c r="F43" s="63"/>
      <c r="G43" s="63"/>
      <c r="H43" s="63"/>
      <c r="I43" s="63"/>
      <c r="J43" s="63"/>
      <c r="K43" s="63"/>
    </row>
    <row r="44" spans="1:11" ht="15.75" thickBot="1" x14ac:dyDescent="0.3">
      <c r="A44" s="63">
        <v>11</v>
      </c>
      <c r="B44" s="64" t="s">
        <v>696</v>
      </c>
      <c r="C44" s="63">
        <v>1</v>
      </c>
      <c r="D44" s="63">
        <v>2.9</v>
      </c>
      <c r="E44" s="63">
        <v>12</v>
      </c>
      <c r="F44" s="63">
        <v>34.299999999999997</v>
      </c>
      <c r="G44" s="63">
        <v>15</v>
      </c>
      <c r="H44" s="63">
        <v>42.9</v>
      </c>
      <c r="I44" s="63">
        <v>7</v>
      </c>
      <c r="J44" s="63">
        <v>20</v>
      </c>
      <c r="K44" s="63">
        <v>35</v>
      </c>
    </row>
    <row r="45" spans="1:11" ht="15.75" thickBot="1" x14ac:dyDescent="0.3">
      <c r="A45" s="63">
        <v>12</v>
      </c>
      <c r="B45" s="64" t="s">
        <v>111</v>
      </c>
      <c r="C45" s="63"/>
      <c r="D45" s="63"/>
      <c r="E45" s="63"/>
      <c r="F45" s="63"/>
      <c r="G45" s="63">
        <v>35</v>
      </c>
      <c r="H45" s="63">
        <v>100</v>
      </c>
      <c r="I45" s="63"/>
      <c r="J45" s="63"/>
      <c r="K45" s="63">
        <v>35</v>
      </c>
    </row>
    <row r="46" spans="1:11" ht="15.75" thickBot="1" x14ac:dyDescent="0.3">
      <c r="A46" s="63">
        <v>13</v>
      </c>
      <c r="B46" s="64" t="s">
        <v>103</v>
      </c>
      <c r="C46" s="63">
        <v>1</v>
      </c>
      <c r="D46" s="63">
        <v>2.9</v>
      </c>
      <c r="E46" s="63">
        <v>10</v>
      </c>
      <c r="F46" s="63">
        <v>28.6</v>
      </c>
      <c r="G46" s="63">
        <v>14</v>
      </c>
      <c r="H46" s="63">
        <v>40</v>
      </c>
      <c r="I46" s="63">
        <v>10</v>
      </c>
      <c r="J46" s="63">
        <v>28.6</v>
      </c>
      <c r="K46" s="63">
        <v>35</v>
      </c>
    </row>
    <row r="47" spans="1:11" ht="15.75" thickBot="1" x14ac:dyDescent="0.3">
      <c r="A47" s="311" t="s">
        <v>104</v>
      </c>
      <c r="B47" s="312"/>
      <c r="C47" s="63">
        <v>44</v>
      </c>
      <c r="D47" s="63">
        <v>10.5</v>
      </c>
      <c r="E47" s="63">
        <v>206</v>
      </c>
      <c r="F47" s="63">
        <v>48.9</v>
      </c>
      <c r="G47" s="63">
        <v>131</v>
      </c>
      <c r="H47" s="63">
        <v>31.1</v>
      </c>
      <c r="I47" s="63">
        <v>40</v>
      </c>
      <c r="J47" s="63">
        <v>9.5</v>
      </c>
      <c r="K47" s="63">
        <v>421</v>
      </c>
    </row>
    <row r="48" spans="1:11" x14ac:dyDescent="0.25">
      <c r="A48" s="156" t="s">
        <v>425</v>
      </c>
      <c r="C48"/>
      <c r="D48"/>
    </row>
    <row r="49" spans="1:11" x14ac:dyDescent="0.25">
      <c r="A49" s="273" t="e" vm="2">
        <v>#VALUE!</v>
      </c>
      <c r="B49" s="153" t="s">
        <v>79</v>
      </c>
      <c r="C49" s="273" t="e" vm="1">
        <v>#VALUE!</v>
      </c>
      <c r="D49"/>
    </row>
    <row r="50" spans="1:11" x14ac:dyDescent="0.25">
      <c r="A50" s="273"/>
      <c r="B50" s="59"/>
      <c r="C50" s="273"/>
      <c r="D50"/>
    </row>
    <row r="51" spans="1:11" x14ac:dyDescent="0.25">
      <c r="A51" s="273"/>
      <c r="B51" s="59"/>
      <c r="C51" s="273"/>
      <c r="D51"/>
    </row>
    <row r="52" spans="1:11" x14ac:dyDescent="0.25">
      <c r="A52" s="273"/>
      <c r="B52" s="153" t="s">
        <v>80</v>
      </c>
      <c r="C52" s="273"/>
      <c r="D52"/>
    </row>
    <row r="53" spans="1:11" x14ac:dyDescent="0.25">
      <c r="A53" s="273"/>
      <c r="B53" s="153" t="s">
        <v>81</v>
      </c>
      <c r="C53" s="273"/>
      <c r="D53"/>
    </row>
    <row r="54" spans="1:11" x14ac:dyDescent="0.25">
      <c r="A54" s="273"/>
      <c r="B54" s="153" t="s">
        <v>82</v>
      </c>
      <c r="C54" s="273"/>
      <c r="D54"/>
    </row>
    <row r="55" spans="1:11" x14ac:dyDescent="0.25">
      <c r="A55" s="273"/>
      <c r="B55" s="153" t="s">
        <v>83</v>
      </c>
      <c r="C55" s="273"/>
      <c r="D55"/>
    </row>
    <row r="56" spans="1:11" ht="15.75" thickBot="1" x14ac:dyDescent="0.3">
      <c r="A56" s="273"/>
      <c r="B56" s="153">
        <v>2024</v>
      </c>
      <c r="C56" s="273"/>
      <c r="D56"/>
    </row>
    <row r="57" spans="1:11" ht="15.75" thickBot="1" x14ac:dyDescent="0.3">
      <c r="A57" s="154" t="s">
        <v>84</v>
      </c>
      <c r="B57" s="63" t="s">
        <v>85</v>
      </c>
      <c r="C57" s="154" t="s">
        <v>86</v>
      </c>
      <c r="D57" s="63" t="s">
        <v>87</v>
      </c>
      <c r="E57" s="154" t="s">
        <v>88</v>
      </c>
      <c r="F57" s="63" t="s">
        <v>113</v>
      </c>
      <c r="G57" s="154" t="s">
        <v>89</v>
      </c>
      <c r="H57" s="63" t="s">
        <v>135</v>
      </c>
    </row>
    <row r="58" spans="1:11" ht="15.75" thickBot="1" x14ac:dyDescent="0.3">
      <c r="A58" s="155" t="s">
        <v>37</v>
      </c>
      <c r="B58" s="155" t="s">
        <v>90</v>
      </c>
      <c r="C58" s="155" t="s">
        <v>91</v>
      </c>
      <c r="D58" s="155" t="s">
        <v>10</v>
      </c>
      <c r="E58" s="155" t="s">
        <v>92</v>
      </c>
      <c r="F58" s="155" t="s">
        <v>10</v>
      </c>
      <c r="G58" s="155" t="s">
        <v>93</v>
      </c>
      <c r="H58" s="155" t="s">
        <v>10</v>
      </c>
      <c r="I58" s="155" t="s">
        <v>94</v>
      </c>
      <c r="J58" s="155" t="s">
        <v>10</v>
      </c>
      <c r="K58" s="65" t="s">
        <v>95</v>
      </c>
    </row>
    <row r="59" spans="1:11" ht="15.75" thickBot="1" x14ac:dyDescent="0.3">
      <c r="A59" s="63">
        <v>1</v>
      </c>
      <c r="B59" s="64" t="s">
        <v>96</v>
      </c>
      <c r="C59" s="63">
        <v>2</v>
      </c>
      <c r="D59" s="63">
        <v>5.0999999999999996</v>
      </c>
      <c r="E59" s="63">
        <v>9</v>
      </c>
      <c r="F59" s="63">
        <v>23.1</v>
      </c>
      <c r="G59" s="63">
        <v>19</v>
      </c>
      <c r="H59" s="63">
        <v>48.7</v>
      </c>
      <c r="I59" s="63">
        <v>9</v>
      </c>
      <c r="J59" s="63">
        <v>23.1</v>
      </c>
      <c r="K59" s="63">
        <v>39</v>
      </c>
    </row>
    <row r="60" spans="1:11" ht="15.75" thickBot="1" x14ac:dyDescent="0.3">
      <c r="A60" s="63">
        <v>2</v>
      </c>
      <c r="B60" s="64" t="s">
        <v>97</v>
      </c>
      <c r="C60" s="63">
        <v>2</v>
      </c>
      <c r="D60" s="63">
        <v>5.0999999999999996</v>
      </c>
      <c r="E60" s="63">
        <v>36</v>
      </c>
      <c r="F60" s="63">
        <v>92.3</v>
      </c>
      <c r="G60" s="63">
        <v>1</v>
      </c>
      <c r="H60" s="63">
        <v>2.6</v>
      </c>
      <c r="I60" s="63"/>
      <c r="J60" s="63"/>
      <c r="K60" s="63">
        <v>39</v>
      </c>
    </row>
    <row r="61" spans="1:11" ht="15.75" thickBot="1" x14ac:dyDescent="0.3">
      <c r="A61" s="63">
        <v>3</v>
      </c>
      <c r="B61" s="64" t="s">
        <v>423</v>
      </c>
      <c r="C61" s="63">
        <v>2</v>
      </c>
      <c r="D61" s="63">
        <v>5.0999999999999996</v>
      </c>
      <c r="E61" s="63">
        <v>10</v>
      </c>
      <c r="F61" s="63">
        <v>25.6</v>
      </c>
      <c r="G61" s="63">
        <v>24</v>
      </c>
      <c r="H61" s="63">
        <v>61.5</v>
      </c>
      <c r="I61" s="63">
        <v>3</v>
      </c>
      <c r="J61" s="63">
        <v>7.7</v>
      </c>
      <c r="K61" s="63">
        <v>39</v>
      </c>
    </row>
    <row r="62" spans="1:11" ht="15.75" thickBot="1" x14ac:dyDescent="0.3">
      <c r="A62" s="63">
        <v>4</v>
      </c>
      <c r="B62" s="64" t="s">
        <v>246</v>
      </c>
      <c r="C62" s="63">
        <v>7</v>
      </c>
      <c r="D62" s="63">
        <v>17.899999999999999</v>
      </c>
      <c r="E62" s="63">
        <v>12</v>
      </c>
      <c r="F62" s="63">
        <v>30.8</v>
      </c>
      <c r="G62" s="63">
        <v>14</v>
      </c>
      <c r="H62" s="63">
        <v>35.9</v>
      </c>
      <c r="I62" s="63">
        <v>6</v>
      </c>
      <c r="J62" s="63">
        <v>15.4</v>
      </c>
      <c r="K62" s="63">
        <v>39</v>
      </c>
    </row>
    <row r="63" spans="1:11" ht="15.75" thickBot="1" x14ac:dyDescent="0.3">
      <c r="A63" s="63">
        <v>5</v>
      </c>
      <c r="B63" s="64" t="s">
        <v>247</v>
      </c>
      <c r="C63" s="63">
        <v>1</v>
      </c>
      <c r="D63" s="63">
        <v>2.6</v>
      </c>
      <c r="E63" s="63">
        <v>24</v>
      </c>
      <c r="F63" s="63">
        <v>61.5</v>
      </c>
      <c r="G63" s="63">
        <v>9</v>
      </c>
      <c r="H63" s="63">
        <v>23.1</v>
      </c>
      <c r="I63" s="63">
        <v>5</v>
      </c>
      <c r="J63" s="63">
        <v>12.8</v>
      </c>
      <c r="K63" s="63">
        <v>39</v>
      </c>
    </row>
    <row r="64" spans="1:11" ht="15.75" thickBot="1" x14ac:dyDescent="0.3">
      <c r="A64" s="63">
        <v>6</v>
      </c>
      <c r="B64" s="64" t="s">
        <v>99</v>
      </c>
      <c r="C64" s="63">
        <v>10</v>
      </c>
      <c r="D64" s="63">
        <v>25.6</v>
      </c>
      <c r="E64" s="63">
        <v>24</v>
      </c>
      <c r="F64" s="63">
        <v>61.5</v>
      </c>
      <c r="G64" s="63">
        <v>5</v>
      </c>
      <c r="H64" s="63">
        <v>12.8</v>
      </c>
      <c r="I64" s="63"/>
      <c r="J64" s="63"/>
      <c r="K64" s="63">
        <v>39</v>
      </c>
    </row>
    <row r="65" spans="1:11" ht="15.75" thickBot="1" x14ac:dyDescent="0.3">
      <c r="A65" s="63">
        <v>7</v>
      </c>
      <c r="B65" s="64" t="s">
        <v>100</v>
      </c>
      <c r="C65" s="63">
        <v>3</v>
      </c>
      <c r="D65" s="63">
        <v>7.7</v>
      </c>
      <c r="E65" s="63">
        <v>29</v>
      </c>
      <c r="F65" s="63">
        <v>74.400000000000006</v>
      </c>
      <c r="G65" s="63">
        <v>7</v>
      </c>
      <c r="H65" s="63">
        <v>17.899999999999999</v>
      </c>
      <c r="I65" s="63"/>
      <c r="J65" s="63"/>
      <c r="K65" s="63">
        <v>39</v>
      </c>
    </row>
    <row r="66" spans="1:11" ht="15.75" thickBot="1" x14ac:dyDescent="0.3">
      <c r="A66" s="63">
        <v>8</v>
      </c>
      <c r="B66" s="64" t="s">
        <v>1</v>
      </c>
      <c r="C66" s="63">
        <v>6</v>
      </c>
      <c r="D66" s="63">
        <v>15.4</v>
      </c>
      <c r="E66" s="63">
        <v>31</v>
      </c>
      <c r="F66" s="63">
        <v>79.5</v>
      </c>
      <c r="G66" s="63">
        <v>2</v>
      </c>
      <c r="H66" s="63">
        <v>5.0999999999999996</v>
      </c>
      <c r="I66" s="63"/>
      <c r="J66" s="63"/>
      <c r="K66" s="63">
        <v>39</v>
      </c>
    </row>
    <row r="67" spans="1:11" ht="15.75" thickBot="1" x14ac:dyDescent="0.3">
      <c r="A67" s="63">
        <v>9</v>
      </c>
      <c r="B67" s="64" t="s">
        <v>424</v>
      </c>
      <c r="C67" s="63">
        <v>4</v>
      </c>
      <c r="D67" s="63">
        <v>10.3</v>
      </c>
      <c r="E67" s="63">
        <v>35</v>
      </c>
      <c r="F67" s="63">
        <v>89.7</v>
      </c>
      <c r="G67" s="63"/>
      <c r="H67" s="63"/>
      <c r="I67" s="63"/>
      <c r="J67" s="63"/>
      <c r="K67" s="63">
        <v>39</v>
      </c>
    </row>
    <row r="68" spans="1:11" ht="15.75" thickBot="1" x14ac:dyDescent="0.3">
      <c r="A68" s="63">
        <v>10</v>
      </c>
      <c r="B68" s="64" t="s">
        <v>697</v>
      </c>
      <c r="C68" s="63"/>
      <c r="D68" s="63"/>
      <c r="E68" s="63"/>
      <c r="F68" s="63"/>
      <c r="G68" s="63"/>
      <c r="H68" s="63"/>
      <c r="I68" s="63"/>
      <c r="J68" s="63"/>
      <c r="K68" s="63"/>
    </row>
    <row r="69" spans="1:11" ht="15.75" thickBot="1" x14ac:dyDescent="0.3">
      <c r="A69" s="63">
        <v>11</v>
      </c>
      <c r="B69" s="64" t="s">
        <v>117</v>
      </c>
      <c r="C69" s="63">
        <v>2</v>
      </c>
      <c r="D69" s="63">
        <v>9.5</v>
      </c>
      <c r="E69" s="63">
        <v>19</v>
      </c>
      <c r="F69" s="63">
        <v>90.5</v>
      </c>
      <c r="G69" s="63"/>
      <c r="H69" s="63"/>
      <c r="I69" s="63"/>
      <c r="J69" s="63"/>
      <c r="K69" s="63">
        <v>21</v>
      </c>
    </row>
    <row r="70" spans="1:11" ht="15.75" thickBot="1" x14ac:dyDescent="0.3">
      <c r="A70" s="63">
        <v>12</v>
      </c>
      <c r="B70" s="64" t="s">
        <v>14</v>
      </c>
      <c r="C70" s="63"/>
      <c r="D70" s="63"/>
      <c r="E70" s="63"/>
      <c r="F70" s="63"/>
      <c r="G70" s="63"/>
      <c r="H70" s="63"/>
      <c r="I70" s="63"/>
      <c r="J70" s="63"/>
      <c r="K70" s="63"/>
    </row>
    <row r="71" spans="1:11" ht="15.75" thickBot="1" x14ac:dyDescent="0.3">
      <c r="A71" s="63">
        <v>13</v>
      </c>
      <c r="B71" s="64" t="s">
        <v>13</v>
      </c>
      <c r="C71" s="63"/>
      <c r="D71" s="63"/>
      <c r="E71" s="63"/>
      <c r="F71" s="63"/>
      <c r="G71" s="63"/>
      <c r="H71" s="63"/>
      <c r="I71" s="63"/>
      <c r="J71" s="63"/>
      <c r="K71" s="63"/>
    </row>
    <row r="72" spans="1:11" ht="15.75" thickBot="1" x14ac:dyDescent="0.3">
      <c r="A72" s="63">
        <v>14</v>
      </c>
      <c r="B72" s="64" t="s">
        <v>698</v>
      </c>
      <c r="C72" s="63"/>
      <c r="D72" s="63"/>
      <c r="E72" s="63"/>
      <c r="F72" s="63"/>
      <c r="G72" s="63"/>
      <c r="H72" s="63"/>
      <c r="I72" s="63"/>
      <c r="J72" s="63"/>
      <c r="K72" s="63"/>
    </row>
    <row r="73" spans="1:11" ht="15.75" thickBot="1" x14ac:dyDescent="0.3">
      <c r="A73" s="63">
        <v>15</v>
      </c>
      <c r="B73" s="64" t="s">
        <v>351</v>
      </c>
      <c r="C73" s="63">
        <v>1</v>
      </c>
      <c r="D73" s="63">
        <v>5.6</v>
      </c>
      <c r="E73" s="63">
        <v>6</v>
      </c>
      <c r="F73" s="63">
        <v>33.299999999999997</v>
      </c>
      <c r="G73" s="63">
        <v>5</v>
      </c>
      <c r="H73" s="63">
        <v>27.8</v>
      </c>
      <c r="I73" s="63">
        <v>6</v>
      </c>
      <c r="J73" s="63">
        <v>33.299999999999997</v>
      </c>
      <c r="K73" s="63">
        <v>18</v>
      </c>
    </row>
    <row r="74" spans="1:11" ht="15.75" thickBot="1" x14ac:dyDescent="0.3">
      <c r="A74" s="63">
        <v>16</v>
      </c>
      <c r="B74" s="64" t="s">
        <v>352</v>
      </c>
      <c r="C74" s="63"/>
      <c r="D74" s="63"/>
      <c r="E74" s="63">
        <v>1</v>
      </c>
      <c r="F74" s="63">
        <v>5.6</v>
      </c>
      <c r="G74" s="63">
        <v>5</v>
      </c>
      <c r="H74" s="63">
        <v>27.8</v>
      </c>
      <c r="I74" s="63">
        <v>12</v>
      </c>
      <c r="J74" s="63">
        <v>66.7</v>
      </c>
      <c r="K74" s="63">
        <v>18</v>
      </c>
    </row>
    <row r="75" spans="1:11" ht="15.75" thickBot="1" x14ac:dyDescent="0.3">
      <c r="A75" s="63">
        <v>17</v>
      </c>
      <c r="B75" s="64" t="s">
        <v>103</v>
      </c>
      <c r="C75" s="63">
        <v>3</v>
      </c>
      <c r="D75" s="63">
        <v>7.7</v>
      </c>
      <c r="E75" s="63">
        <v>19</v>
      </c>
      <c r="F75" s="63">
        <v>48.7</v>
      </c>
      <c r="G75" s="63">
        <v>16</v>
      </c>
      <c r="H75" s="63">
        <v>41</v>
      </c>
      <c r="I75" s="63">
        <v>1</v>
      </c>
      <c r="J75" s="63">
        <v>2.6</v>
      </c>
      <c r="K75" s="63">
        <v>39</v>
      </c>
    </row>
    <row r="76" spans="1:11" ht="15.75" thickBot="1" x14ac:dyDescent="0.3">
      <c r="A76" s="311" t="s">
        <v>104</v>
      </c>
      <c r="B76" s="312"/>
      <c r="C76" s="63">
        <v>43</v>
      </c>
      <c r="D76" s="63">
        <v>9.6</v>
      </c>
      <c r="E76" s="63">
        <v>255</v>
      </c>
      <c r="F76" s="63">
        <v>57</v>
      </c>
      <c r="G76" s="63">
        <v>107</v>
      </c>
      <c r="H76" s="63">
        <v>23.9</v>
      </c>
      <c r="I76" s="63">
        <v>42</v>
      </c>
      <c r="J76" s="63">
        <v>9.4</v>
      </c>
      <c r="K76" s="63">
        <v>447</v>
      </c>
    </row>
    <row r="77" spans="1:11" x14ac:dyDescent="0.25">
      <c r="A77" s="156" t="s">
        <v>425</v>
      </c>
      <c r="C77"/>
      <c r="D77"/>
    </row>
    <row r="78" spans="1:11" x14ac:dyDescent="0.25">
      <c r="A78" s="273" t="e" vm="2">
        <v>#VALUE!</v>
      </c>
      <c r="B78" s="153" t="s">
        <v>79</v>
      </c>
      <c r="C78" s="273" t="e" vm="1">
        <v>#VALUE!</v>
      </c>
      <c r="D78"/>
    </row>
    <row r="79" spans="1:11" x14ac:dyDescent="0.25">
      <c r="A79" s="273"/>
      <c r="B79" s="59"/>
      <c r="C79" s="273"/>
      <c r="D79"/>
    </row>
    <row r="80" spans="1:11" x14ac:dyDescent="0.25">
      <c r="A80" s="273"/>
      <c r="B80" s="59"/>
      <c r="C80" s="273"/>
      <c r="D80"/>
    </row>
    <row r="81" spans="1:11" x14ac:dyDescent="0.25">
      <c r="A81" s="273"/>
      <c r="B81" s="153" t="s">
        <v>80</v>
      </c>
      <c r="C81" s="273"/>
      <c r="D81"/>
    </row>
    <row r="82" spans="1:11" x14ac:dyDescent="0.25">
      <c r="A82" s="273"/>
      <c r="B82" s="153" t="s">
        <v>81</v>
      </c>
      <c r="C82" s="273"/>
      <c r="D82"/>
    </row>
    <row r="83" spans="1:11" x14ac:dyDescent="0.25">
      <c r="A83" s="273"/>
      <c r="B83" s="153" t="s">
        <v>82</v>
      </c>
      <c r="C83" s="273"/>
      <c r="D83"/>
    </row>
    <row r="84" spans="1:11" x14ac:dyDescent="0.25">
      <c r="A84" s="273"/>
      <c r="B84" s="153" t="s">
        <v>83</v>
      </c>
      <c r="C84" s="273"/>
      <c r="D84"/>
    </row>
    <row r="85" spans="1:11" ht="15.75" thickBot="1" x14ac:dyDescent="0.3">
      <c r="A85" s="273"/>
      <c r="B85" s="153">
        <v>2024</v>
      </c>
      <c r="C85" s="273"/>
      <c r="D85"/>
    </row>
    <row r="86" spans="1:11" ht="15.75" thickBot="1" x14ac:dyDescent="0.3">
      <c r="A86" s="154" t="s">
        <v>84</v>
      </c>
      <c r="B86" s="63" t="s">
        <v>85</v>
      </c>
      <c r="C86" s="154" t="s">
        <v>86</v>
      </c>
      <c r="D86" s="63" t="s">
        <v>87</v>
      </c>
      <c r="E86" s="154" t="s">
        <v>88</v>
      </c>
      <c r="F86" s="63" t="s">
        <v>114</v>
      </c>
      <c r="G86" s="154" t="s">
        <v>89</v>
      </c>
      <c r="H86" s="63" t="s">
        <v>135</v>
      </c>
    </row>
    <row r="87" spans="1:11" ht="15.75" thickBot="1" x14ac:dyDescent="0.3">
      <c r="A87" s="155" t="s">
        <v>37</v>
      </c>
      <c r="B87" s="155" t="s">
        <v>90</v>
      </c>
      <c r="C87" s="155" t="s">
        <v>91</v>
      </c>
      <c r="D87" s="155" t="s">
        <v>10</v>
      </c>
      <c r="E87" s="155" t="s">
        <v>92</v>
      </c>
      <c r="F87" s="155" t="s">
        <v>10</v>
      </c>
      <c r="G87" s="155" t="s">
        <v>93</v>
      </c>
      <c r="H87" s="155" t="s">
        <v>10</v>
      </c>
      <c r="I87" s="155" t="s">
        <v>94</v>
      </c>
      <c r="J87" s="155" t="s">
        <v>10</v>
      </c>
      <c r="K87" s="65" t="s">
        <v>95</v>
      </c>
    </row>
    <row r="88" spans="1:11" ht="15.75" thickBot="1" x14ac:dyDescent="0.3">
      <c r="A88" s="63">
        <v>1</v>
      </c>
      <c r="B88" s="64" t="s">
        <v>96</v>
      </c>
      <c r="C88" s="63">
        <v>13</v>
      </c>
      <c r="D88" s="63">
        <v>33.299999999999997</v>
      </c>
      <c r="E88" s="63">
        <v>24</v>
      </c>
      <c r="F88" s="63">
        <v>61.5</v>
      </c>
      <c r="G88" s="63">
        <v>2</v>
      </c>
      <c r="H88" s="63">
        <v>5.0999999999999996</v>
      </c>
      <c r="I88" s="63"/>
      <c r="J88" s="63"/>
      <c r="K88" s="63">
        <v>39</v>
      </c>
    </row>
    <row r="89" spans="1:11" ht="15.75" thickBot="1" x14ac:dyDescent="0.3">
      <c r="A89" s="63">
        <v>2</v>
      </c>
      <c r="B89" s="64" t="s">
        <v>97</v>
      </c>
      <c r="C89" s="63">
        <v>2</v>
      </c>
      <c r="D89" s="63">
        <v>5.0999999999999996</v>
      </c>
      <c r="E89" s="63">
        <v>32</v>
      </c>
      <c r="F89" s="63">
        <v>82.1</v>
      </c>
      <c r="G89" s="63">
        <v>3</v>
      </c>
      <c r="H89" s="63">
        <v>7.7</v>
      </c>
      <c r="I89" s="63">
        <v>2</v>
      </c>
      <c r="J89" s="63">
        <v>5.0999999999999996</v>
      </c>
      <c r="K89" s="63">
        <v>39</v>
      </c>
    </row>
    <row r="90" spans="1:11" ht="15.75" thickBot="1" x14ac:dyDescent="0.3">
      <c r="A90" s="63">
        <v>3</v>
      </c>
      <c r="B90" s="64" t="s">
        <v>423</v>
      </c>
      <c r="C90" s="63"/>
      <c r="D90" s="63"/>
      <c r="E90" s="63">
        <v>23</v>
      </c>
      <c r="F90" s="63">
        <v>59</v>
      </c>
      <c r="G90" s="63">
        <v>16</v>
      </c>
      <c r="H90" s="63">
        <v>41</v>
      </c>
      <c r="I90" s="63"/>
      <c r="J90" s="63"/>
      <c r="K90" s="63">
        <v>39</v>
      </c>
    </row>
    <row r="91" spans="1:11" ht="15.75" thickBot="1" x14ac:dyDescent="0.3">
      <c r="A91" s="63">
        <v>4</v>
      </c>
      <c r="B91" s="64" t="s">
        <v>246</v>
      </c>
      <c r="C91" s="63"/>
      <c r="D91" s="63"/>
      <c r="E91" s="63">
        <v>15</v>
      </c>
      <c r="F91" s="63">
        <v>38.5</v>
      </c>
      <c r="G91" s="63">
        <v>20</v>
      </c>
      <c r="H91" s="63">
        <v>51.3</v>
      </c>
      <c r="I91" s="63">
        <v>4</v>
      </c>
      <c r="J91" s="63">
        <v>10.3</v>
      </c>
      <c r="K91" s="63">
        <v>39</v>
      </c>
    </row>
    <row r="92" spans="1:11" ht="15.75" thickBot="1" x14ac:dyDescent="0.3">
      <c r="A92" s="63">
        <v>5</v>
      </c>
      <c r="B92" s="64" t="s">
        <v>247</v>
      </c>
      <c r="C92" s="63">
        <v>9</v>
      </c>
      <c r="D92" s="63">
        <v>23.1</v>
      </c>
      <c r="E92" s="63">
        <v>27</v>
      </c>
      <c r="F92" s="63">
        <v>69.2</v>
      </c>
      <c r="G92" s="63">
        <v>3</v>
      </c>
      <c r="H92" s="63">
        <v>7.7</v>
      </c>
      <c r="I92" s="63"/>
      <c r="J92" s="63"/>
      <c r="K92" s="63">
        <v>39</v>
      </c>
    </row>
    <row r="93" spans="1:11" ht="15.75" thickBot="1" x14ac:dyDescent="0.3">
      <c r="A93" s="63">
        <v>6</v>
      </c>
      <c r="B93" s="64" t="s">
        <v>99</v>
      </c>
      <c r="C93" s="63">
        <v>3</v>
      </c>
      <c r="D93" s="63">
        <v>7.7</v>
      </c>
      <c r="E93" s="63">
        <v>32</v>
      </c>
      <c r="F93" s="63">
        <v>82.1</v>
      </c>
      <c r="G93" s="63">
        <v>3</v>
      </c>
      <c r="H93" s="63">
        <v>7.7</v>
      </c>
      <c r="I93" s="63">
        <v>1</v>
      </c>
      <c r="J93" s="63">
        <v>2.6</v>
      </c>
      <c r="K93" s="63">
        <v>39</v>
      </c>
    </row>
    <row r="94" spans="1:11" ht="15.75" thickBot="1" x14ac:dyDescent="0.3">
      <c r="A94" s="63">
        <v>7</v>
      </c>
      <c r="B94" s="64" t="s">
        <v>100</v>
      </c>
      <c r="C94" s="63">
        <v>8</v>
      </c>
      <c r="D94" s="63">
        <v>20.5</v>
      </c>
      <c r="E94" s="63">
        <v>27</v>
      </c>
      <c r="F94" s="63">
        <v>69.2</v>
      </c>
      <c r="G94" s="63">
        <v>4</v>
      </c>
      <c r="H94" s="63">
        <v>10.3</v>
      </c>
      <c r="I94" s="63"/>
      <c r="J94" s="63"/>
      <c r="K94" s="63">
        <v>39</v>
      </c>
    </row>
    <row r="95" spans="1:11" ht="15.75" thickBot="1" x14ac:dyDescent="0.3">
      <c r="A95" s="63">
        <v>8</v>
      </c>
      <c r="B95" s="64" t="s">
        <v>1</v>
      </c>
      <c r="C95" s="63">
        <v>6</v>
      </c>
      <c r="D95" s="63">
        <v>15.4</v>
      </c>
      <c r="E95" s="63">
        <v>33</v>
      </c>
      <c r="F95" s="63">
        <v>84.6</v>
      </c>
      <c r="G95" s="63"/>
      <c r="H95" s="63"/>
      <c r="I95" s="63"/>
      <c r="J95" s="63"/>
      <c r="K95" s="63">
        <v>39</v>
      </c>
    </row>
    <row r="96" spans="1:11" ht="15.75" thickBot="1" x14ac:dyDescent="0.3">
      <c r="A96" s="63">
        <v>9</v>
      </c>
      <c r="B96" s="64" t="s">
        <v>424</v>
      </c>
      <c r="C96" s="63">
        <v>9</v>
      </c>
      <c r="D96" s="63">
        <v>23.1</v>
      </c>
      <c r="E96" s="63">
        <v>27</v>
      </c>
      <c r="F96" s="63">
        <v>69.2</v>
      </c>
      <c r="G96" s="63">
        <v>1</v>
      </c>
      <c r="H96" s="63">
        <v>2.6</v>
      </c>
      <c r="I96" s="63">
        <v>2</v>
      </c>
      <c r="J96" s="63">
        <v>5.0999999999999996</v>
      </c>
      <c r="K96" s="63">
        <v>39</v>
      </c>
    </row>
    <row r="97" spans="1:11" ht="15.75" thickBot="1" x14ac:dyDescent="0.3">
      <c r="A97" s="63">
        <v>10</v>
      </c>
      <c r="B97" s="64" t="s">
        <v>697</v>
      </c>
      <c r="C97" s="63"/>
      <c r="D97" s="63"/>
      <c r="E97" s="63"/>
      <c r="F97" s="63"/>
      <c r="G97" s="63"/>
      <c r="H97" s="63"/>
      <c r="I97" s="63"/>
      <c r="J97" s="63"/>
      <c r="K97" s="63"/>
    </row>
    <row r="98" spans="1:11" ht="15.75" thickBot="1" x14ac:dyDescent="0.3">
      <c r="A98" s="63">
        <v>11</v>
      </c>
      <c r="B98" s="64" t="s">
        <v>117</v>
      </c>
      <c r="C98" s="63"/>
      <c r="D98" s="63"/>
      <c r="E98" s="63"/>
      <c r="F98" s="63"/>
      <c r="G98" s="63"/>
      <c r="H98" s="63"/>
      <c r="I98" s="63"/>
      <c r="J98" s="63"/>
      <c r="K98" s="63"/>
    </row>
    <row r="99" spans="1:11" ht="15.75" thickBot="1" x14ac:dyDescent="0.3">
      <c r="A99" s="63">
        <v>12</v>
      </c>
      <c r="B99" s="64" t="s">
        <v>14</v>
      </c>
      <c r="C99" s="63"/>
      <c r="D99" s="63"/>
      <c r="E99" s="63"/>
      <c r="F99" s="63"/>
      <c r="G99" s="63"/>
      <c r="H99" s="63"/>
      <c r="I99" s="63"/>
      <c r="J99" s="63"/>
      <c r="K99" s="63"/>
    </row>
    <row r="100" spans="1:11" ht="15.75" thickBot="1" x14ac:dyDescent="0.3">
      <c r="A100" s="63">
        <v>13</v>
      </c>
      <c r="B100" s="64" t="s">
        <v>13</v>
      </c>
      <c r="C100" s="63"/>
      <c r="D100" s="63"/>
      <c r="E100" s="63"/>
      <c r="F100" s="63"/>
      <c r="G100" s="63"/>
      <c r="H100" s="63"/>
      <c r="I100" s="63"/>
      <c r="J100" s="63"/>
      <c r="K100" s="63"/>
    </row>
    <row r="101" spans="1:11" ht="15.75" thickBot="1" x14ac:dyDescent="0.3">
      <c r="A101" s="63">
        <v>14</v>
      </c>
      <c r="B101" s="64" t="s">
        <v>699</v>
      </c>
      <c r="C101" s="63"/>
      <c r="D101" s="63"/>
      <c r="E101" s="63"/>
      <c r="F101" s="63"/>
      <c r="G101" s="63"/>
      <c r="H101" s="63"/>
      <c r="I101" s="63"/>
      <c r="J101" s="63"/>
      <c r="K101" s="63"/>
    </row>
    <row r="102" spans="1:11" ht="15.75" thickBot="1" x14ac:dyDescent="0.3">
      <c r="A102" s="63">
        <v>15</v>
      </c>
      <c r="B102" s="64" t="s">
        <v>182</v>
      </c>
      <c r="C102" s="63"/>
      <c r="D102" s="63"/>
      <c r="E102" s="63">
        <v>7</v>
      </c>
      <c r="F102" s="63">
        <v>50</v>
      </c>
      <c r="G102" s="63">
        <v>7</v>
      </c>
      <c r="H102" s="63">
        <v>50</v>
      </c>
      <c r="I102" s="63"/>
      <c r="J102" s="63"/>
      <c r="K102" s="63">
        <v>14</v>
      </c>
    </row>
    <row r="103" spans="1:11" ht="15.75" thickBot="1" x14ac:dyDescent="0.3">
      <c r="A103" s="63">
        <v>16</v>
      </c>
      <c r="B103" s="64" t="s">
        <v>183</v>
      </c>
      <c r="C103" s="63"/>
      <c r="D103" s="63"/>
      <c r="E103" s="63">
        <v>8</v>
      </c>
      <c r="F103" s="63">
        <v>57.1</v>
      </c>
      <c r="G103" s="63">
        <v>6</v>
      </c>
      <c r="H103" s="63">
        <v>42.9</v>
      </c>
      <c r="I103" s="63"/>
      <c r="J103" s="63"/>
      <c r="K103" s="63">
        <v>14</v>
      </c>
    </row>
    <row r="104" spans="1:11" ht="15.75" thickBot="1" x14ac:dyDescent="0.3">
      <c r="A104" s="63">
        <v>17</v>
      </c>
      <c r="B104" s="64" t="s">
        <v>103</v>
      </c>
      <c r="C104" s="63"/>
      <c r="D104" s="63"/>
      <c r="E104" s="63"/>
      <c r="F104" s="63"/>
      <c r="G104" s="63"/>
      <c r="H104" s="63"/>
      <c r="I104" s="63"/>
      <c r="J104" s="63"/>
      <c r="K104" s="63"/>
    </row>
    <row r="105" spans="1:11" ht="15.75" thickBot="1" x14ac:dyDescent="0.3">
      <c r="A105" s="311" t="s">
        <v>104</v>
      </c>
      <c r="B105" s="312"/>
      <c r="C105" s="63">
        <v>50</v>
      </c>
      <c r="D105" s="63">
        <v>13.2</v>
      </c>
      <c r="E105" s="63">
        <v>255</v>
      </c>
      <c r="F105" s="63">
        <v>67.3</v>
      </c>
      <c r="G105" s="63">
        <v>65</v>
      </c>
      <c r="H105" s="63">
        <v>17.2</v>
      </c>
      <c r="I105" s="63">
        <v>9</v>
      </c>
      <c r="J105" s="63">
        <v>2.4</v>
      </c>
      <c r="K105" s="63">
        <v>379</v>
      </c>
    </row>
    <row r="106" spans="1:11" x14ac:dyDescent="0.25">
      <c r="A106" s="156" t="s">
        <v>425</v>
      </c>
      <c r="C106"/>
      <c r="D106"/>
    </row>
    <row r="107" spans="1:11" x14ac:dyDescent="0.25">
      <c r="A107" s="273" t="e" vm="2">
        <v>#VALUE!</v>
      </c>
      <c r="B107" s="153" t="s">
        <v>79</v>
      </c>
      <c r="C107" s="273" t="e" vm="1">
        <v>#VALUE!</v>
      </c>
      <c r="D107"/>
    </row>
    <row r="108" spans="1:11" x14ac:dyDescent="0.25">
      <c r="A108" s="273"/>
      <c r="B108" s="59"/>
      <c r="C108" s="273"/>
      <c r="D108"/>
    </row>
    <row r="109" spans="1:11" x14ac:dyDescent="0.25">
      <c r="A109" s="273"/>
      <c r="B109" s="59"/>
      <c r="C109" s="273"/>
      <c r="D109"/>
    </row>
    <row r="110" spans="1:11" x14ac:dyDescent="0.25">
      <c r="A110" s="273"/>
      <c r="B110" s="153" t="s">
        <v>80</v>
      </c>
      <c r="C110" s="273"/>
      <c r="D110"/>
    </row>
    <row r="111" spans="1:11" x14ac:dyDescent="0.25">
      <c r="A111" s="273"/>
      <c r="B111" s="153" t="s">
        <v>81</v>
      </c>
      <c r="C111" s="273"/>
      <c r="D111"/>
    </row>
    <row r="112" spans="1:11" x14ac:dyDescent="0.25">
      <c r="A112" s="273"/>
      <c r="B112" s="153" t="s">
        <v>82</v>
      </c>
      <c r="C112" s="273"/>
      <c r="D112"/>
    </row>
    <row r="113" spans="1:11" x14ac:dyDescent="0.25">
      <c r="A113" s="273"/>
      <c r="B113" s="153" t="s">
        <v>83</v>
      </c>
      <c r="C113" s="273"/>
      <c r="D113"/>
    </row>
    <row r="114" spans="1:11" ht="15.75" thickBot="1" x14ac:dyDescent="0.3">
      <c r="A114" s="273"/>
      <c r="B114" s="153">
        <v>2024</v>
      </c>
      <c r="C114" s="273"/>
      <c r="D114"/>
    </row>
    <row r="115" spans="1:11" ht="15.75" thickBot="1" x14ac:dyDescent="0.3">
      <c r="A115" s="154" t="s">
        <v>84</v>
      </c>
      <c r="B115" s="63" t="s">
        <v>85</v>
      </c>
      <c r="C115" s="154" t="s">
        <v>86</v>
      </c>
      <c r="D115" s="63" t="s">
        <v>87</v>
      </c>
      <c r="E115" s="154" t="s">
        <v>88</v>
      </c>
      <c r="F115" s="63" t="s">
        <v>115</v>
      </c>
      <c r="G115" s="154" t="s">
        <v>89</v>
      </c>
      <c r="H115" s="63" t="s">
        <v>135</v>
      </c>
    </row>
    <row r="116" spans="1:11" ht="15.75" thickBot="1" x14ac:dyDescent="0.3">
      <c r="A116" s="155" t="s">
        <v>37</v>
      </c>
      <c r="B116" s="155" t="s">
        <v>90</v>
      </c>
      <c r="C116" s="155" t="s">
        <v>91</v>
      </c>
      <c r="D116" s="155" t="s">
        <v>10</v>
      </c>
      <c r="E116" s="155" t="s">
        <v>92</v>
      </c>
      <c r="F116" s="155" t="s">
        <v>10</v>
      </c>
      <c r="G116" s="155" t="s">
        <v>93</v>
      </c>
      <c r="H116" s="155" t="s">
        <v>10</v>
      </c>
      <c r="I116" s="155" t="s">
        <v>94</v>
      </c>
      <c r="J116" s="155" t="s">
        <v>10</v>
      </c>
      <c r="K116" s="65" t="s">
        <v>95</v>
      </c>
    </row>
    <row r="117" spans="1:11" ht="15.75" thickBot="1" x14ac:dyDescent="0.3">
      <c r="A117" s="63">
        <v>1</v>
      </c>
      <c r="B117" s="64" t="s">
        <v>96</v>
      </c>
      <c r="C117" s="63">
        <v>3</v>
      </c>
      <c r="D117" s="63">
        <v>8.1</v>
      </c>
      <c r="E117" s="63">
        <v>27</v>
      </c>
      <c r="F117" s="63">
        <v>73</v>
      </c>
      <c r="G117" s="63">
        <v>6</v>
      </c>
      <c r="H117" s="63">
        <v>16.2</v>
      </c>
      <c r="I117" s="63">
        <v>1</v>
      </c>
      <c r="J117" s="63">
        <v>2.7</v>
      </c>
      <c r="K117" s="63">
        <v>37</v>
      </c>
    </row>
    <row r="118" spans="1:11" ht="15.75" thickBot="1" x14ac:dyDescent="0.3">
      <c r="A118" s="63">
        <v>2</v>
      </c>
      <c r="B118" s="64" t="s">
        <v>97</v>
      </c>
      <c r="C118" s="63">
        <v>1</v>
      </c>
      <c r="D118" s="63">
        <v>2.7</v>
      </c>
      <c r="E118" s="63">
        <v>26</v>
      </c>
      <c r="F118" s="63">
        <v>70.3</v>
      </c>
      <c r="G118" s="63">
        <v>8</v>
      </c>
      <c r="H118" s="63">
        <v>21.6</v>
      </c>
      <c r="I118" s="63">
        <v>2</v>
      </c>
      <c r="J118" s="63">
        <v>5.4</v>
      </c>
      <c r="K118" s="63">
        <v>37</v>
      </c>
    </row>
    <row r="119" spans="1:11" ht="15.75" thickBot="1" x14ac:dyDescent="0.3">
      <c r="A119" s="63">
        <v>3</v>
      </c>
      <c r="B119" s="64" t="s">
        <v>423</v>
      </c>
      <c r="C119" s="63"/>
      <c r="D119" s="63"/>
      <c r="E119" s="63">
        <v>4</v>
      </c>
      <c r="F119" s="63">
        <v>10.8</v>
      </c>
      <c r="G119" s="63">
        <v>11</v>
      </c>
      <c r="H119" s="63">
        <v>29.7</v>
      </c>
      <c r="I119" s="63">
        <v>22</v>
      </c>
      <c r="J119" s="63">
        <v>59.5</v>
      </c>
      <c r="K119" s="63">
        <v>37</v>
      </c>
    </row>
    <row r="120" spans="1:11" ht="15.75" thickBot="1" x14ac:dyDescent="0.3">
      <c r="A120" s="63">
        <v>4</v>
      </c>
      <c r="B120" s="64" t="s">
        <v>246</v>
      </c>
      <c r="C120" s="63">
        <v>3</v>
      </c>
      <c r="D120" s="63">
        <v>8.1</v>
      </c>
      <c r="E120" s="63">
        <v>24</v>
      </c>
      <c r="F120" s="63">
        <v>64.900000000000006</v>
      </c>
      <c r="G120" s="63">
        <v>7</v>
      </c>
      <c r="H120" s="63">
        <v>18.899999999999999</v>
      </c>
      <c r="I120" s="63">
        <v>3</v>
      </c>
      <c r="J120" s="63">
        <v>8.1</v>
      </c>
      <c r="K120" s="63">
        <v>37</v>
      </c>
    </row>
    <row r="121" spans="1:11" ht="15.75" thickBot="1" x14ac:dyDescent="0.3">
      <c r="A121" s="63">
        <v>5</v>
      </c>
      <c r="B121" s="64" t="s">
        <v>247</v>
      </c>
      <c r="C121" s="63"/>
      <c r="D121" s="63"/>
      <c r="E121" s="63">
        <v>16</v>
      </c>
      <c r="F121" s="63">
        <v>43.2</v>
      </c>
      <c r="G121" s="63">
        <v>11</v>
      </c>
      <c r="H121" s="63">
        <v>29.7</v>
      </c>
      <c r="I121" s="63">
        <v>10</v>
      </c>
      <c r="J121" s="63">
        <v>27</v>
      </c>
      <c r="K121" s="63">
        <v>37</v>
      </c>
    </row>
    <row r="122" spans="1:11" ht="15.75" thickBot="1" x14ac:dyDescent="0.3">
      <c r="A122" s="63">
        <v>6</v>
      </c>
      <c r="B122" s="64" t="s">
        <v>99</v>
      </c>
      <c r="C122" s="63">
        <v>5</v>
      </c>
      <c r="D122" s="63">
        <v>13.5</v>
      </c>
      <c r="E122" s="63">
        <v>28</v>
      </c>
      <c r="F122" s="63">
        <v>75.7</v>
      </c>
      <c r="G122" s="63">
        <v>4</v>
      </c>
      <c r="H122" s="63">
        <v>10.8</v>
      </c>
      <c r="I122" s="63"/>
      <c r="J122" s="63"/>
      <c r="K122" s="63">
        <v>37</v>
      </c>
    </row>
    <row r="123" spans="1:11" ht="15.75" thickBot="1" x14ac:dyDescent="0.3">
      <c r="A123" s="63">
        <v>7</v>
      </c>
      <c r="B123" s="64" t="s">
        <v>100</v>
      </c>
      <c r="C123" s="63"/>
      <c r="D123" s="63"/>
      <c r="E123" s="63"/>
      <c r="F123" s="63"/>
      <c r="G123" s="63"/>
      <c r="H123" s="63"/>
      <c r="I123" s="63"/>
      <c r="J123" s="63"/>
      <c r="K123" s="63"/>
    </row>
    <row r="124" spans="1:11" ht="15.75" thickBot="1" x14ac:dyDescent="0.3">
      <c r="A124" s="63">
        <v>8</v>
      </c>
      <c r="B124" s="64" t="s">
        <v>1</v>
      </c>
      <c r="C124" s="63">
        <v>6</v>
      </c>
      <c r="D124" s="63">
        <v>16.2</v>
      </c>
      <c r="E124" s="63">
        <v>29</v>
      </c>
      <c r="F124" s="63">
        <v>78.400000000000006</v>
      </c>
      <c r="G124" s="63">
        <v>2</v>
      </c>
      <c r="H124" s="63">
        <v>5.4</v>
      </c>
      <c r="I124" s="63"/>
      <c r="J124" s="63"/>
      <c r="K124" s="63">
        <v>37</v>
      </c>
    </row>
    <row r="125" spans="1:11" ht="15.75" thickBot="1" x14ac:dyDescent="0.3">
      <c r="A125" s="63">
        <v>9</v>
      </c>
      <c r="B125" s="64" t="s">
        <v>424</v>
      </c>
      <c r="C125" s="63">
        <v>4</v>
      </c>
      <c r="D125" s="63">
        <v>10.8</v>
      </c>
      <c r="E125" s="63">
        <v>25</v>
      </c>
      <c r="F125" s="63">
        <v>67.599999999999994</v>
      </c>
      <c r="G125" s="63">
        <v>8</v>
      </c>
      <c r="H125" s="63">
        <v>21.6</v>
      </c>
      <c r="I125" s="63"/>
      <c r="J125" s="63"/>
      <c r="K125" s="63">
        <v>37</v>
      </c>
    </row>
    <row r="126" spans="1:11" ht="15.75" thickBot="1" x14ac:dyDescent="0.3">
      <c r="A126" s="63">
        <v>10</v>
      </c>
      <c r="B126" s="64" t="s">
        <v>700</v>
      </c>
      <c r="C126" s="63"/>
      <c r="D126" s="63"/>
      <c r="E126" s="63"/>
      <c r="F126" s="63"/>
      <c r="G126" s="63"/>
      <c r="H126" s="63"/>
      <c r="I126" s="63"/>
      <c r="J126" s="63"/>
      <c r="K126" s="63"/>
    </row>
    <row r="127" spans="1:11" ht="15.75" thickBot="1" x14ac:dyDescent="0.3">
      <c r="A127" s="63">
        <v>11</v>
      </c>
      <c r="B127" s="64" t="s">
        <v>185</v>
      </c>
      <c r="C127" s="63">
        <v>2</v>
      </c>
      <c r="D127" s="63">
        <v>5.4</v>
      </c>
      <c r="E127" s="63">
        <v>9</v>
      </c>
      <c r="F127" s="63">
        <v>24.3</v>
      </c>
      <c r="G127" s="63">
        <v>10</v>
      </c>
      <c r="H127" s="63">
        <v>27</v>
      </c>
      <c r="I127" s="63">
        <v>16</v>
      </c>
      <c r="J127" s="63">
        <v>43.2</v>
      </c>
      <c r="K127" s="63">
        <v>37</v>
      </c>
    </row>
    <row r="128" spans="1:11" ht="15.75" thickBot="1" x14ac:dyDescent="0.3">
      <c r="A128" s="63">
        <v>12</v>
      </c>
      <c r="B128" s="64" t="s">
        <v>701</v>
      </c>
      <c r="C128" s="63">
        <v>3</v>
      </c>
      <c r="D128" s="63">
        <v>8.1</v>
      </c>
      <c r="E128" s="63">
        <v>8</v>
      </c>
      <c r="F128" s="63">
        <v>21.6</v>
      </c>
      <c r="G128" s="63">
        <v>6</v>
      </c>
      <c r="H128" s="63">
        <v>16.2</v>
      </c>
      <c r="I128" s="63">
        <v>20</v>
      </c>
      <c r="J128" s="63">
        <v>54.1</v>
      </c>
      <c r="K128" s="63">
        <v>37</v>
      </c>
    </row>
    <row r="129" spans="1:11" ht="15.75" thickBot="1" x14ac:dyDescent="0.3">
      <c r="A129" s="63">
        <v>13</v>
      </c>
      <c r="B129" s="64" t="s">
        <v>103</v>
      </c>
      <c r="C129" s="63"/>
      <c r="D129" s="63"/>
      <c r="E129" s="63">
        <v>5</v>
      </c>
      <c r="F129" s="63">
        <v>13.5</v>
      </c>
      <c r="G129" s="63">
        <v>26</v>
      </c>
      <c r="H129" s="63">
        <v>70.3</v>
      </c>
      <c r="I129" s="63">
        <v>6</v>
      </c>
      <c r="J129" s="63">
        <v>16.2</v>
      </c>
      <c r="K129" s="63">
        <v>37</v>
      </c>
    </row>
    <row r="130" spans="1:11" ht="15.75" thickBot="1" x14ac:dyDescent="0.3">
      <c r="A130" s="311" t="s">
        <v>104</v>
      </c>
      <c r="B130" s="312"/>
      <c r="C130" s="63">
        <v>27</v>
      </c>
      <c r="D130" s="63">
        <v>6.6</v>
      </c>
      <c r="E130" s="63">
        <v>201</v>
      </c>
      <c r="F130" s="63">
        <v>49.4</v>
      </c>
      <c r="G130" s="63">
        <v>99</v>
      </c>
      <c r="H130" s="63">
        <v>24.3</v>
      </c>
      <c r="I130" s="63">
        <v>80</v>
      </c>
      <c r="J130" s="63">
        <v>19.7</v>
      </c>
      <c r="K130" s="63">
        <v>407</v>
      </c>
    </row>
    <row r="131" spans="1:11" x14ac:dyDescent="0.25">
      <c r="A131" s="156" t="s">
        <v>425</v>
      </c>
      <c r="C131"/>
      <c r="D131"/>
    </row>
    <row r="132" spans="1:11" x14ac:dyDescent="0.25">
      <c r="A132" s="273" t="e" vm="2">
        <v>#VALUE!</v>
      </c>
      <c r="B132" s="153" t="s">
        <v>79</v>
      </c>
      <c r="C132" s="273" t="e" vm="1">
        <v>#VALUE!</v>
      </c>
      <c r="D132"/>
    </row>
    <row r="133" spans="1:11" x14ac:dyDescent="0.25">
      <c r="A133" s="273"/>
      <c r="B133" s="59"/>
      <c r="C133" s="273"/>
      <c r="D133"/>
    </row>
    <row r="134" spans="1:11" x14ac:dyDescent="0.25">
      <c r="A134" s="273"/>
      <c r="B134" s="59"/>
      <c r="C134" s="273"/>
      <c r="D134"/>
    </row>
    <row r="135" spans="1:11" x14ac:dyDescent="0.25">
      <c r="A135" s="273"/>
      <c r="B135" s="153" t="s">
        <v>80</v>
      </c>
      <c r="C135" s="273"/>
      <c r="D135"/>
    </row>
    <row r="136" spans="1:11" x14ac:dyDescent="0.25">
      <c r="A136" s="273"/>
      <c r="B136" s="153" t="s">
        <v>81</v>
      </c>
      <c r="C136" s="273"/>
      <c r="D136"/>
    </row>
    <row r="137" spans="1:11" x14ac:dyDescent="0.25">
      <c r="A137" s="273"/>
      <c r="B137" s="153" t="s">
        <v>82</v>
      </c>
      <c r="C137" s="273"/>
      <c r="D137"/>
    </row>
    <row r="138" spans="1:11" x14ac:dyDescent="0.25">
      <c r="A138" s="273"/>
      <c r="B138" s="153" t="s">
        <v>83</v>
      </c>
      <c r="C138" s="273"/>
      <c r="D138"/>
    </row>
    <row r="139" spans="1:11" ht="15.75" thickBot="1" x14ac:dyDescent="0.3">
      <c r="A139" s="273"/>
      <c r="B139" s="153">
        <v>2024</v>
      </c>
      <c r="C139" s="273"/>
      <c r="D139"/>
    </row>
    <row r="140" spans="1:11" ht="15.75" thickBot="1" x14ac:dyDescent="0.3">
      <c r="A140" s="154" t="s">
        <v>84</v>
      </c>
      <c r="B140" s="63" t="s">
        <v>85</v>
      </c>
      <c r="C140" s="154" t="s">
        <v>86</v>
      </c>
      <c r="D140" s="63" t="s">
        <v>87</v>
      </c>
      <c r="E140" s="154" t="s">
        <v>88</v>
      </c>
      <c r="F140" s="63" t="s">
        <v>116</v>
      </c>
      <c r="G140" s="154" t="s">
        <v>89</v>
      </c>
      <c r="H140" s="63" t="s">
        <v>135</v>
      </c>
    </row>
    <row r="141" spans="1:11" ht="15.75" thickBot="1" x14ac:dyDescent="0.3">
      <c r="A141" s="155" t="s">
        <v>37</v>
      </c>
      <c r="B141" s="155" t="s">
        <v>90</v>
      </c>
      <c r="C141" s="155" t="s">
        <v>91</v>
      </c>
      <c r="D141" s="155" t="s">
        <v>10</v>
      </c>
      <c r="E141" s="155" t="s">
        <v>92</v>
      </c>
      <c r="F141" s="155" t="s">
        <v>10</v>
      </c>
      <c r="G141" s="155" t="s">
        <v>93</v>
      </c>
      <c r="H141" s="155" t="s">
        <v>10</v>
      </c>
      <c r="I141" s="155" t="s">
        <v>94</v>
      </c>
      <c r="J141" s="155" t="s">
        <v>10</v>
      </c>
      <c r="K141" s="65" t="s">
        <v>95</v>
      </c>
    </row>
    <row r="142" spans="1:11" ht="15.75" thickBot="1" x14ac:dyDescent="0.3">
      <c r="A142" s="63">
        <v>1</v>
      </c>
      <c r="B142" s="64" t="s">
        <v>96</v>
      </c>
      <c r="C142" s="63">
        <v>14</v>
      </c>
      <c r="D142" s="63">
        <v>37.799999999999997</v>
      </c>
      <c r="E142" s="63">
        <v>23</v>
      </c>
      <c r="F142" s="63">
        <v>62.2</v>
      </c>
      <c r="G142" s="63"/>
      <c r="H142" s="63"/>
      <c r="I142" s="63"/>
      <c r="J142" s="63"/>
      <c r="K142" s="63">
        <v>37</v>
      </c>
    </row>
    <row r="143" spans="1:11" ht="15.75" thickBot="1" x14ac:dyDescent="0.3">
      <c r="A143" s="63">
        <v>2</v>
      </c>
      <c r="B143" s="64" t="s">
        <v>97</v>
      </c>
      <c r="C143" s="63">
        <v>13</v>
      </c>
      <c r="D143" s="63">
        <v>35.1</v>
      </c>
      <c r="E143" s="63">
        <v>24</v>
      </c>
      <c r="F143" s="63">
        <v>64.900000000000006</v>
      </c>
      <c r="G143" s="63"/>
      <c r="H143" s="63"/>
      <c r="I143" s="63"/>
      <c r="J143" s="63"/>
      <c r="K143" s="63">
        <v>37</v>
      </c>
    </row>
    <row r="144" spans="1:11" ht="15.75" thickBot="1" x14ac:dyDescent="0.3">
      <c r="A144" s="63">
        <v>3</v>
      </c>
      <c r="B144" s="64" t="s">
        <v>423</v>
      </c>
      <c r="C144" s="63">
        <v>6</v>
      </c>
      <c r="D144" s="63">
        <v>16.2</v>
      </c>
      <c r="E144" s="63">
        <v>28</v>
      </c>
      <c r="F144" s="63">
        <v>75.7</v>
      </c>
      <c r="G144" s="63">
        <v>3</v>
      </c>
      <c r="H144" s="63">
        <v>8.1</v>
      </c>
      <c r="I144" s="63"/>
      <c r="J144" s="63"/>
      <c r="K144" s="63">
        <v>37</v>
      </c>
    </row>
    <row r="145" spans="1:11" ht="15.75" thickBot="1" x14ac:dyDescent="0.3">
      <c r="A145" s="63">
        <v>4</v>
      </c>
      <c r="B145" s="64" t="s">
        <v>246</v>
      </c>
      <c r="C145" s="63">
        <v>3</v>
      </c>
      <c r="D145" s="63">
        <v>8.1</v>
      </c>
      <c r="E145" s="63">
        <v>26</v>
      </c>
      <c r="F145" s="63">
        <v>70.3</v>
      </c>
      <c r="G145" s="63">
        <v>8</v>
      </c>
      <c r="H145" s="63">
        <v>21.6</v>
      </c>
      <c r="I145" s="63"/>
      <c r="J145" s="63"/>
      <c r="K145" s="63">
        <v>37</v>
      </c>
    </row>
    <row r="146" spans="1:11" ht="15.75" thickBot="1" x14ac:dyDescent="0.3">
      <c r="A146" s="63">
        <v>5</v>
      </c>
      <c r="B146" s="64" t="s">
        <v>247</v>
      </c>
      <c r="C146" s="63"/>
      <c r="D146" s="63"/>
      <c r="E146" s="63">
        <v>17</v>
      </c>
      <c r="F146" s="63">
        <v>47.2</v>
      </c>
      <c r="G146" s="63">
        <v>18</v>
      </c>
      <c r="H146" s="63">
        <v>50</v>
      </c>
      <c r="I146" s="63">
        <v>1</v>
      </c>
      <c r="J146" s="63">
        <v>2.8</v>
      </c>
      <c r="K146" s="63">
        <v>36</v>
      </c>
    </row>
    <row r="147" spans="1:11" ht="15.75" thickBot="1" x14ac:dyDescent="0.3">
      <c r="A147" s="63">
        <v>6</v>
      </c>
      <c r="B147" s="64" t="s">
        <v>99</v>
      </c>
      <c r="C147" s="63">
        <v>15</v>
      </c>
      <c r="D147" s="63">
        <v>40.5</v>
      </c>
      <c r="E147" s="63">
        <v>22</v>
      </c>
      <c r="F147" s="63">
        <v>59.5</v>
      </c>
      <c r="G147" s="63"/>
      <c r="H147" s="63"/>
      <c r="I147" s="63"/>
      <c r="J147" s="63"/>
      <c r="K147" s="63">
        <v>37</v>
      </c>
    </row>
    <row r="148" spans="1:11" ht="15.75" thickBot="1" x14ac:dyDescent="0.3">
      <c r="A148" s="63">
        <v>7</v>
      </c>
      <c r="B148" s="64" t="s">
        <v>100</v>
      </c>
      <c r="C148" s="63">
        <v>3</v>
      </c>
      <c r="D148" s="63">
        <v>8.3000000000000007</v>
      </c>
      <c r="E148" s="63">
        <v>28</v>
      </c>
      <c r="F148" s="63">
        <v>77.8</v>
      </c>
      <c r="G148" s="63">
        <v>3</v>
      </c>
      <c r="H148" s="63">
        <v>8.3000000000000007</v>
      </c>
      <c r="I148" s="63">
        <v>2</v>
      </c>
      <c r="J148" s="63">
        <v>5.6</v>
      </c>
      <c r="K148" s="63">
        <v>36</v>
      </c>
    </row>
    <row r="149" spans="1:11" ht="15.75" thickBot="1" x14ac:dyDescent="0.3">
      <c r="A149" s="63">
        <v>8</v>
      </c>
      <c r="B149" s="64" t="s">
        <v>1</v>
      </c>
      <c r="C149" s="63">
        <v>1</v>
      </c>
      <c r="D149" s="63">
        <v>2.7</v>
      </c>
      <c r="E149" s="63">
        <v>30</v>
      </c>
      <c r="F149" s="63">
        <v>81.099999999999994</v>
      </c>
      <c r="G149" s="63">
        <v>5</v>
      </c>
      <c r="H149" s="63">
        <v>13.5</v>
      </c>
      <c r="I149" s="63">
        <v>1</v>
      </c>
      <c r="J149" s="63">
        <v>2.7</v>
      </c>
      <c r="K149" s="63">
        <v>37</v>
      </c>
    </row>
    <row r="150" spans="1:11" ht="15.75" thickBot="1" x14ac:dyDescent="0.3">
      <c r="A150" s="63">
        <v>9</v>
      </c>
      <c r="B150" s="64" t="s">
        <v>424</v>
      </c>
      <c r="C150" s="63">
        <v>2</v>
      </c>
      <c r="D150" s="63">
        <v>5.4</v>
      </c>
      <c r="E150" s="63">
        <v>26</v>
      </c>
      <c r="F150" s="63">
        <v>70.3</v>
      </c>
      <c r="G150" s="63">
        <v>7</v>
      </c>
      <c r="H150" s="63">
        <v>18.899999999999999</v>
      </c>
      <c r="I150" s="63">
        <v>2</v>
      </c>
      <c r="J150" s="63">
        <v>5.4</v>
      </c>
      <c r="K150" s="63">
        <v>37</v>
      </c>
    </row>
    <row r="151" spans="1:11" ht="15.75" thickBot="1" x14ac:dyDescent="0.3">
      <c r="A151" s="63">
        <v>10</v>
      </c>
      <c r="B151" s="64" t="s">
        <v>700</v>
      </c>
      <c r="C151" s="63"/>
      <c r="D151" s="63"/>
      <c r="E151" s="63"/>
      <c r="F151" s="63"/>
      <c r="G151" s="63"/>
      <c r="H151" s="63"/>
      <c r="I151" s="63"/>
      <c r="J151" s="63"/>
      <c r="K151" s="63"/>
    </row>
    <row r="152" spans="1:11" ht="15.75" thickBot="1" x14ac:dyDescent="0.3">
      <c r="A152" s="63">
        <v>11</v>
      </c>
      <c r="B152" s="64" t="s">
        <v>185</v>
      </c>
      <c r="C152" s="63">
        <v>1</v>
      </c>
      <c r="D152" s="63">
        <v>2.7</v>
      </c>
      <c r="E152" s="63">
        <v>9</v>
      </c>
      <c r="F152" s="63">
        <v>24.3</v>
      </c>
      <c r="G152" s="63">
        <v>15</v>
      </c>
      <c r="H152" s="63">
        <v>40.5</v>
      </c>
      <c r="I152" s="63">
        <v>12</v>
      </c>
      <c r="J152" s="63">
        <v>32.4</v>
      </c>
      <c r="K152" s="63">
        <v>37</v>
      </c>
    </row>
    <row r="153" spans="1:11" ht="15.75" thickBot="1" x14ac:dyDescent="0.3">
      <c r="A153" s="63">
        <v>12</v>
      </c>
      <c r="B153" s="64" t="s">
        <v>701</v>
      </c>
      <c r="C153" s="63">
        <v>1</v>
      </c>
      <c r="D153" s="63">
        <v>2.7</v>
      </c>
      <c r="E153" s="63">
        <v>10</v>
      </c>
      <c r="F153" s="63">
        <v>27</v>
      </c>
      <c r="G153" s="63">
        <v>12</v>
      </c>
      <c r="H153" s="63">
        <v>32.4</v>
      </c>
      <c r="I153" s="63">
        <v>14</v>
      </c>
      <c r="J153" s="63">
        <v>37.799999999999997</v>
      </c>
      <c r="K153" s="63">
        <v>37</v>
      </c>
    </row>
    <row r="154" spans="1:11" ht="15.75" thickBot="1" x14ac:dyDescent="0.3">
      <c r="A154" s="63">
        <v>13</v>
      </c>
      <c r="B154" s="64" t="s">
        <v>103</v>
      </c>
      <c r="C154" s="63"/>
      <c r="D154" s="63"/>
      <c r="E154" s="63">
        <v>2</v>
      </c>
      <c r="F154" s="63">
        <v>5.6</v>
      </c>
      <c r="G154" s="63">
        <v>34</v>
      </c>
      <c r="H154" s="63">
        <v>94.4</v>
      </c>
      <c r="I154" s="63"/>
      <c r="J154" s="63"/>
      <c r="K154" s="63">
        <v>36</v>
      </c>
    </row>
    <row r="155" spans="1:11" ht="15.75" thickBot="1" x14ac:dyDescent="0.3">
      <c r="A155" s="311" t="s">
        <v>104</v>
      </c>
      <c r="B155" s="312"/>
      <c r="C155" s="63">
        <v>59</v>
      </c>
      <c r="D155" s="63">
        <v>13.4</v>
      </c>
      <c r="E155" s="63">
        <v>245</v>
      </c>
      <c r="F155" s="63">
        <v>55.6</v>
      </c>
      <c r="G155" s="63">
        <v>105</v>
      </c>
      <c r="H155" s="63">
        <v>23.8</v>
      </c>
      <c r="I155" s="63">
        <v>32</v>
      </c>
      <c r="J155" s="63">
        <v>7.3</v>
      </c>
      <c r="K155" s="63">
        <v>441</v>
      </c>
    </row>
    <row r="156" spans="1:11" x14ac:dyDescent="0.25">
      <c r="A156" s="156" t="s">
        <v>425</v>
      </c>
      <c r="C156"/>
      <c r="D156"/>
    </row>
    <row r="157" spans="1:11" x14ac:dyDescent="0.25">
      <c r="A157" s="273" t="e" vm="2">
        <v>#VALUE!</v>
      </c>
      <c r="B157" s="153" t="s">
        <v>79</v>
      </c>
      <c r="C157" s="273" t="e" vm="1">
        <v>#VALUE!</v>
      </c>
      <c r="D157"/>
    </row>
    <row r="158" spans="1:11" x14ac:dyDescent="0.25">
      <c r="A158" s="273"/>
      <c r="B158" s="59"/>
      <c r="C158" s="273"/>
      <c r="D158"/>
    </row>
    <row r="159" spans="1:11" x14ac:dyDescent="0.25">
      <c r="A159" s="273"/>
      <c r="B159" s="59"/>
      <c r="C159" s="273"/>
      <c r="D159"/>
    </row>
    <row r="160" spans="1:11" x14ac:dyDescent="0.25">
      <c r="A160" s="273"/>
      <c r="B160" s="153" t="s">
        <v>80</v>
      </c>
      <c r="C160" s="273"/>
      <c r="D160"/>
    </row>
    <row r="161" spans="1:11" x14ac:dyDescent="0.25">
      <c r="A161" s="273"/>
      <c r="B161" s="153" t="s">
        <v>81</v>
      </c>
      <c r="C161" s="273"/>
      <c r="D161"/>
    </row>
    <row r="162" spans="1:11" x14ac:dyDescent="0.25">
      <c r="A162" s="273"/>
      <c r="B162" s="153" t="s">
        <v>82</v>
      </c>
      <c r="C162" s="273"/>
      <c r="D162"/>
    </row>
    <row r="163" spans="1:11" x14ac:dyDescent="0.25">
      <c r="A163" s="273"/>
      <c r="B163" s="153" t="s">
        <v>83</v>
      </c>
      <c r="C163" s="273"/>
      <c r="D163"/>
    </row>
    <row r="164" spans="1:11" ht="15.75" thickBot="1" x14ac:dyDescent="0.3">
      <c r="A164" s="273"/>
      <c r="B164" s="153">
        <v>2024</v>
      </c>
      <c r="C164" s="273"/>
      <c r="D164"/>
    </row>
    <row r="165" spans="1:11" ht="15.75" thickBot="1" x14ac:dyDescent="0.3">
      <c r="A165" s="154" t="s">
        <v>84</v>
      </c>
      <c r="B165" s="63" t="s">
        <v>85</v>
      </c>
      <c r="C165" s="154" t="s">
        <v>86</v>
      </c>
      <c r="D165" s="63" t="s">
        <v>87</v>
      </c>
      <c r="E165" s="154" t="s">
        <v>88</v>
      </c>
      <c r="F165" s="63" t="s">
        <v>118</v>
      </c>
      <c r="G165" s="154" t="s">
        <v>89</v>
      </c>
      <c r="H165" s="63" t="s">
        <v>135</v>
      </c>
    </row>
    <row r="166" spans="1:11" ht="15.75" thickBot="1" x14ac:dyDescent="0.3">
      <c r="A166" s="155" t="s">
        <v>37</v>
      </c>
      <c r="B166" s="155" t="s">
        <v>90</v>
      </c>
      <c r="C166" s="155" t="s">
        <v>91</v>
      </c>
      <c r="D166" s="155" t="s">
        <v>10</v>
      </c>
      <c r="E166" s="155" t="s">
        <v>92</v>
      </c>
      <c r="F166" s="155" t="s">
        <v>10</v>
      </c>
      <c r="G166" s="155" t="s">
        <v>93</v>
      </c>
      <c r="H166" s="155" t="s">
        <v>10</v>
      </c>
      <c r="I166" s="155" t="s">
        <v>94</v>
      </c>
      <c r="J166" s="155" t="s">
        <v>10</v>
      </c>
      <c r="K166" s="65" t="s">
        <v>95</v>
      </c>
    </row>
    <row r="167" spans="1:11" ht="15.75" thickBot="1" x14ac:dyDescent="0.3">
      <c r="A167" s="63">
        <v>1</v>
      </c>
      <c r="B167" s="64" t="s">
        <v>96</v>
      </c>
      <c r="C167" s="63">
        <v>5</v>
      </c>
      <c r="D167" s="63">
        <v>15.2</v>
      </c>
      <c r="E167" s="63">
        <v>23</v>
      </c>
      <c r="F167" s="63">
        <v>69.7</v>
      </c>
      <c r="G167" s="63">
        <v>5</v>
      </c>
      <c r="H167" s="63">
        <v>15.2</v>
      </c>
      <c r="I167" s="63"/>
      <c r="J167" s="63"/>
      <c r="K167" s="63">
        <v>33</v>
      </c>
    </row>
    <row r="168" spans="1:11" ht="15.75" thickBot="1" x14ac:dyDescent="0.3">
      <c r="A168" s="63">
        <v>2</v>
      </c>
      <c r="B168" s="64" t="s">
        <v>97</v>
      </c>
      <c r="C168" s="63">
        <v>7</v>
      </c>
      <c r="D168" s="63">
        <v>21.2</v>
      </c>
      <c r="E168" s="63">
        <v>26</v>
      </c>
      <c r="F168" s="63">
        <v>78.8</v>
      </c>
      <c r="G168" s="63"/>
      <c r="H168" s="63"/>
      <c r="I168" s="63"/>
      <c r="J168" s="63"/>
      <c r="K168" s="63">
        <v>33</v>
      </c>
    </row>
    <row r="169" spans="1:11" ht="15.75" thickBot="1" x14ac:dyDescent="0.3">
      <c r="A169" s="63">
        <v>3</v>
      </c>
      <c r="B169" s="64" t="s">
        <v>423</v>
      </c>
      <c r="C169" s="63">
        <v>19</v>
      </c>
      <c r="D169" s="63">
        <v>57.6</v>
      </c>
      <c r="E169" s="63">
        <v>13</v>
      </c>
      <c r="F169" s="63">
        <v>39.4</v>
      </c>
      <c r="G169" s="63">
        <v>1</v>
      </c>
      <c r="H169" s="63">
        <v>3</v>
      </c>
      <c r="I169" s="63"/>
      <c r="J169" s="63"/>
      <c r="K169" s="63">
        <v>33</v>
      </c>
    </row>
    <row r="170" spans="1:11" ht="15.75" thickBot="1" x14ac:dyDescent="0.3">
      <c r="A170" s="63">
        <v>4</v>
      </c>
      <c r="B170" s="64" t="s">
        <v>246</v>
      </c>
      <c r="C170" s="63">
        <v>2</v>
      </c>
      <c r="D170" s="63">
        <v>5.9</v>
      </c>
      <c r="E170" s="63">
        <v>14</v>
      </c>
      <c r="F170" s="63">
        <v>41.2</v>
      </c>
      <c r="G170" s="63">
        <v>15</v>
      </c>
      <c r="H170" s="63">
        <v>44.1</v>
      </c>
      <c r="I170" s="63">
        <v>3</v>
      </c>
      <c r="J170" s="63">
        <v>8.8000000000000007</v>
      </c>
      <c r="K170" s="63">
        <v>34</v>
      </c>
    </row>
    <row r="171" spans="1:11" ht="15.75" thickBot="1" x14ac:dyDescent="0.3">
      <c r="A171" s="63">
        <v>5</v>
      </c>
      <c r="B171" s="64" t="s">
        <v>247</v>
      </c>
      <c r="C171" s="63"/>
      <c r="D171" s="63"/>
      <c r="E171" s="63">
        <v>8</v>
      </c>
      <c r="F171" s="63">
        <v>24.2</v>
      </c>
      <c r="G171" s="63">
        <v>17</v>
      </c>
      <c r="H171" s="63">
        <v>51.5</v>
      </c>
      <c r="I171" s="63">
        <v>8</v>
      </c>
      <c r="J171" s="63">
        <v>24.2</v>
      </c>
      <c r="K171" s="63">
        <v>33</v>
      </c>
    </row>
    <row r="172" spans="1:11" ht="15.75" thickBot="1" x14ac:dyDescent="0.3">
      <c r="A172" s="63">
        <v>6</v>
      </c>
      <c r="B172" s="64" t="s">
        <v>99</v>
      </c>
      <c r="C172" s="63">
        <v>13</v>
      </c>
      <c r="D172" s="63">
        <v>38.200000000000003</v>
      </c>
      <c r="E172" s="63">
        <v>21</v>
      </c>
      <c r="F172" s="63">
        <v>61.8</v>
      </c>
      <c r="G172" s="63"/>
      <c r="H172" s="63"/>
      <c r="I172" s="63"/>
      <c r="J172" s="63"/>
      <c r="K172" s="63">
        <v>34</v>
      </c>
    </row>
    <row r="173" spans="1:11" ht="15.75" thickBot="1" x14ac:dyDescent="0.3">
      <c r="A173" s="63">
        <v>7</v>
      </c>
      <c r="B173" s="64" t="s">
        <v>100</v>
      </c>
      <c r="C173" s="63">
        <v>4</v>
      </c>
      <c r="D173" s="63">
        <v>12.1</v>
      </c>
      <c r="E173" s="63">
        <v>24</v>
      </c>
      <c r="F173" s="63">
        <v>72.7</v>
      </c>
      <c r="G173" s="63">
        <v>2</v>
      </c>
      <c r="H173" s="63">
        <v>6.1</v>
      </c>
      <c r="I173" s="63">
        <v>3</v>
      </c>
      <c r="J173" s="63">
        <v>9.1</v>
      </c>
      <c r="K173" s="63">
        <v>33</v>
      </c>
    </row>
    <row r="174" spans="1:11" ht="15.75" thickBot="1" x14ac:dyDescent="0.3">
      <c r="A174" s="63">
        <v>8</v>
      </c>
      <c r="B174" s="64" t="s">
        <v>1</v>
      </c>
      <c r="C174" s="63">
        <v>7</v>
      </c>
      <c r="D174" s="63">
        <v>20.6</v>
      </c>
      <c r="E174" s="63">
        <v>26</v>
      </c>
      <c r="F174" s="63">
        <v>76.5</v>
      </c>
      <c r="G174" s="63">
        <v>1</v>
      </c>
      <c r="H174" s="63">
        <v>2.9</v>
      </c>
      <c r="I174" s="63"/>
      <c r="J174" s="63"/>
      <c r="K174" s="63">
        <v>34</v>
      </c>
    </row>
    <row r="175" spans="1:11" ht="15.75" thickBot="1" x14ac:dyDescent="0.3">
      <c r="A175" s="63">
        <v>9</v>
      </c>
      <c r="B175" s="64" t="s">
        <v>424</v>
      </c>
      <c r="C175" s="63">
        <v>13</v>
      </c>
      <c r="D175" s="63">
        <v>39.4</v>
      </c>
      <c r="E175" s="63">
        <v>19</v>
      </c>
      <c r="F175" s="63">
        <v>57.6</v>
      </c>
      <c r="G175" s="63">
        <v>1</v>
      </c>
      <c r="H175" s="63">
        <v>3</v>
      </c>
      <c r="I175" s="63"/>
      <c r="J175" s="63"/>
      <c r="K175" s="63">
        <v>33</v>
      </c>
    </row>
    <row r="176" spans="1:11" ht="15.75" thickBot="1" x14ac:dyDescent="0.3">
      <c r="A176" s="63">
        <v>10</v>
      </c>
      <c r="B176" s="64" t="s">
        <v>693</v>
      </c>
      <c r="C176" s="63">
        <v>3</v>
      </c>
      <c r="D176" s="63">
        <v>9.1</v>
      </c>
      <c r="E176" s="63">
        <v>20</v>
      </c>
      <c r="F176" s="63">
        <v>60.6</v>
      </c>
      <c r="G176" s="63">
        <v>6</v>
      </c>
      <c r="H176" s="63">
        <v>18.2</v>
      </c>
      <c r="I176" s="63">
        <v>4</v>
      </c>
      <c r="J176" s="63">
        <v>12.1</v>
      </c>
      <c r="K176" s="63">
        <v>33</v>
      </c>
    </row>
    <row r="177" spans="1:11" ht="15.75" thickBot="1" x14ac:dyDescent="0.3">
      <c r="A177" s="63">
        <v>11</v>
      </c>
      <c r="B177" s="64" t="s">
        <v>103</v>
      </c>
      <c r="C177" s="63"/>
      <c r="D177" s="63"/>
      <c r="E177" s="63">
        <v>5</v>
      </c>
      <c r="F177" s="63">
        <v>15.2</v>
      </c>
      <c r="G177" s="63">
        <v>23</v>
      </c>
      <c r="H177" s="63">
        <v>69.7</v>
      </c>
      <c r="I177" s="63">
        <v>5</v>
      </c>
      <c r="J177" s="63">
        <v>15.2</v>
      </c>
      <c r="K177" s="63">
        <v>33</v>
      </c>
    </row>
    <row r="178" spans="1:11" ht="15.75" thickBot="1" x14ac:dyDescent="0.3">
      <c r="A178" s="311" t="s">
        <v>104</v>
      </c>
      <c r="B178" s="312"/>
      <c r="C178" s="63">
        <v>73</v>
      </c>
      <c r="D178" s="63">
        <v>19.899999999999999</v>
      </c>
      <c r="E178" s="63">
        <v>199</v>
      </c>
      <c r="F178" s="63">
        <v>54.4</v>
      </c>
      <c r="G178" s="63">
        <v>71</v>
      </c>
      <c r="H178" s="63">
        <v>19.399999999999999</v>
      </c>
      <c r="I178" s="63">
        <v>23</v>
      </c>
      <c r="J178" s="63">
        <v>6.3</v>
      </c>
      <c r="K178" s="63">
        <v>366</v>
      </c>
    </row>
    <row r="179" spans="1:11" x14ac:dyDescent="0.25">
      <c r="A179" s="156" t="s">
        <v>425</v>
      </c>
      <c r="C179"/>
      <c r="D179"/>
    </row>
    <row r="180" spans="1:11" x14ac:dyDescent="0.25">
      <c r="A180" s="273" t="e" vm="2">
        <v>#VALUE!</v>
      </c>
      <c r="B180" s="153" t="s">
        <v>79</v>
      </c>
      <c r="C180" s="273" t="e" vm="1">
        <v>#VALUE!</v>
      </c>
      <c r="D180"/>
    </row>
    <row r="181" spans="1:11" x14ac:dyDescent="0.25">
      <c r="A181" s="273"/>
      <c r="B181" s="59"/>
      <c r="C181" s="273"/>
      <c r="D181"/>
    </row>
    <row r="182" spans="1:11" x14ac:dyDescent="0.25">
      <c r="A182" s="273"/>
      <c r="B182" s="59"/>
      <c r="C182" s="273"/>
      <c r="D182"/>
    </row>
    <row r="183" spans="1:11" x14ac:dyDescent="0.25">
      <c r="A183" s="273"/>
      <c r="B183" s="153" t="s">
        <v>80</v>
      </c>
      <c r="C183" s="273"/>
      <c r="D183"/>
    </row>
    <row r="184" spans="1:11" x14ac:dyDescent="0.25">
      <c r="A184" s="273"/>
      <c r="B184" s="153" t="s">
        <v>81</v>
      </c>
      <c r="C184" s="273"/>
      <c r="D184"/>
    </row>
    <row r="185" spans="1:11" x14ac:dyDescent="0.25">
      <c r="A185" s="273"/>
      <c r="B185" s="153" t="s">
        <v>82</v>
      </c>
      <c r="C185" s="273"/>
      <c r="D185"/>
    </row>
    <row r="186" spans="1:11" x14ac:dyDescent="0.25">
      <c r="A186" s="273"/>
      <c r="B186" s="153" t="s">
        <v>83</v>
      </c>
      <c r="C186" s="273"/>
      <c r="D186"/>
    </row>
    <row r="187" spans="1:11" ht="15.75" thickBot="1" x14ac:dyDescent="0.3">
      <c r="A187" s="273"/>
      <c r="B187" s="153">
        <v>2024</v>
      </c>
      <c r="C187" s="273"/>
      <c r="D187"/>
    </row>
    <row r="188" spans="1:11" ht="15.75" thickBot="1" x14ac:dyDescent="0.3">
      <c r="A188" s="157" t="s">
        <v>84</v>
      </c>
      <c r="B188" s="66" t="s">
        <v>85</v>
      </c>
      <c r="C188" s="157" t="s">
        <v>86</v>
      </c>
      <c r="D188" s="66" t="s">
        <v>87</v>
      </c>
      <c r="E188" s="157" t="s">
        <v>88</v>
      </c>
      <c r="F188" s="66" t="s">
        <v>179</v>
      </c>
      <c r="G188" s="157" t="s">
        <v>89</v>
      </c>
      <c r="H188" s="66" t="s">
        <v>135</v>
      </c>
    </row>
    <row r="189" spans="1:11" ht="15.75" thickBot="1" x14ac:dyDescent="0.3">
      <c r="A189" s="158" t="s">
        <v>37</v>
      </c>
      <c r="B189" s="158" t="s">
        <v>90</v>
      </c>
      <c r="C189" s="158" t="s">
        <v>91</v>
      </c>
      <c r="D189" s="158" t="s">
        <v>10</v>
      </c>
      <c r="E189" s="158" t="s">
        <v>92</v>
      </c>
      <c r="F189" s="158" t="s">
        <v>10</v>
      </c>
      <c r="G189" s="158" t="s">
        <v>93</v>
      </c>
      <c r="H189" s="158" t="s">
        <v>10</v>
      </c>
      <c r="I189" s="158" t="s">
        <v>94</v>
      </c>
      <c r="J189" s="158" t="s">
        <v>10</v>
      </c>
      <c r="K189" s="159" t="s">
        <v>95</v>
      </c>
    </row>
    <row r="190" spans="1:11" ht="15.75" thickBot="1" x14ac:dyDescent="0.3">
      <c r="A190" s="66">
        <v>1</v>
      </c>
      <c r="B190" s="160" t="s">
        <v>96</v>
      </c>
      <c r="C190" s="66">
        <v>4</v>
      </c>
      <c r="D190" s="66">
        <v>12.1</v>
      </c>
      <c r="E190" s="66">
        <v>27</v>
      </c>
      <c r="F190" s="66">
        <v>81.8</v>
      </c>
      <c r="G190" s="66">
        <v>2</v>
      </c>
      <c r="H190" s="66">
        <v>6.1</v>
      </c>
      <c r="I190" s="66"/>
      <c r="J190" s="66"/>
      <c r="K190" s="66">
        <v>33</v>
      </c>
    </row>
    <row r="191" spans="1:11" ht="15.75" thickBot="1" x14ac:dyDescent="0.3">
      <c r="A191" s="66">
        <v>2</v>
      </c>
      <c r="B191" s="160" t="s">
        <v>97</v>
      </c>
      <c r="C191" s="66">
        <v>8</v>
      </c>
      <c r="D191" s="66">
        <v>24.2</v>
      </c>
      <c r="E191" s="66">
        <v>25</v>
      </c>
      <c r="F191" s="66">
        <v>75.8</v>
      </c>
      <c r="G191" s="66"/>
      <c r="H191" s="66"/>
      <c r="I191" s="66"/>
      <c r="J191" s="66"/>
      <c r="K191" s="66">
        <v>33</v>
      </c>
    </row>
    <row r="192" spans="1:11" ht="15.75" thickBot="1" x14ac:dyDescent="0.3">
      <c r="A192" s="66">
        <v>3</v>
      </c>
      <c r="B192" s="160" t="s">
        <v>423</v>
      </c>
      <c r="C192" s="66">
        <v>13</v>
      </c>
      <c r="D192" s="66">
        <v>39.4</v>
      </c>
      <c r="E192" s="66">
        <v>14</v>
      </c>
      <c r="F192" s="66">
        <v>42.4</v>
      </c>
      <c r="G192" s="66">
        <v>6</v>
      </c>
      <c r="H192" s="66">
        <v>18.2</v>
      </c>
      <c r="I192" s="66"/>
      <c r="J192" s="66"/>
      <c r="K192" s="66">
        <v>33</v>
      </c>
    </row>
    <row r="193" spans="1:11" ht="15.75" thickBot="1" x14ac:dyDescent="0.3">
      <c r="A193" s="66">
        <v>4</v>
      </c>
      <c r="B193" s="160" t="s">
        <v>246</v>
      </c>
      <c r="C193" s="66"/>
      <c r="D193" s="66"/>
      <c r="E193" s="66">
        <v>18</v>
      </c>
      <c r="F193" s="66">
        <v>54.5</v>
      </c>
      <c r="G193" s="66">
        <v>11</v>
      </c>
      <c r="H193" s="66">
        <v>33.299999999999997</v>
      </c>
      <c r="I193" s="66">
        <v>4</v>
      </c>
      <c r="J193" s="66">
        <v>12.1</v>
      </c>
      <c r="K193" s="66">
        <v>33</v>
      </c>
    </row>
    <row r="194" spans="1:11" ht="15.75" thickBot="1" x14ac:dyDescent="0.3">
      <c r="A194" s="66">
        <v>5</v>
      </c>
      <c r="B194" s="160" t="s">
        <v>247</v>
      </c>
      <c r="C194" s="66"/>
      <c r="D194" s="66"/>
      <c r="E194" s="66">
        <v>9</v>
      </c>
      <c r="F194" s="66">
        <v>27.3</v>
      </c>
      <c r="G194" s="66">
        <v>14</v>
      </c>
      <c r="H194" s="66">
        <v>42.4</v>
      </c>
      <c r="I194" s="66">
        <v>10</v>
      </c>
      <c r="J194" s="66">
        <v>30.3</v>
      </c>
      <c r="K194" s="66">
        <v>33</v>
      </c>
    </row>
    <row r="195" spans="1:11" ht="15.75" thickBot="1" x14ac:dyDescent="0.3">
      <c r="A195" s="66">
        <v>6</v>
      </c>
      <c r="B195" s="160" t="s">
        <v>99</v>
      </c>
      <c r="C195" s="66">
        <v>5</v>
      </c>
      <c r="D195" s="66">
        <v>15.2</v>
      </c>
      <c r="E195" s="66">
        <v>25</v>
      </c>
      <c r="F195" s="66">
        <v>75.8</v>
      </c>
      <c r="G195" s="66">
        <v>3</v>
      </c>
      <c r="H195" s="66">
        <v>9.1</v>
      </c>
      <c r="I195" s="66"/>
      <c r="J195" s="66"/>
      <c r="K195" s="66">
        <v>33</v>
      </c>
    </row>
    <row r="196" spans="1:11" ht="15.75" thickBot="1" x14ac:dyDescent="0.3">
      <c r="A196" s="66">
        <v>7</v>
      </c>
      <c r="B196" s="160" t="s">
        <v>100</v>
      </c>
      <c r="C196" s="66"/>
      <c r="D196" s="66"/>
      <c r="E196" s="66">
        <v>23</v>
      </c>
      <c r="F196" s="66">
        <v>69.7</v>
      </c>
      <c r="G196" s="66">
        <v>6</v>
      </c>
      <c r="H196" s="66">
        <v>18.2</v>
      </c>
      <c r="I196" s="66">
        <v>4</v>
      </c>
      <c r="J196" s="66">
        <v>12.1</v>
      </c>
      <c r="K196" s="66">
        <v>33</v>
      </c>
    </row>
    <row r="197" spans="1:11" ht="15.75" thickBot="1" x14ac:dyDescent="0.3">
      <c r="A197" s="66">
        <v>8</v>
      </c>
      <c r="B197" s="160" t="s">
        <v>1</v>
      </c>
      <c r="C197" s="66">
        <v>4</v>
      </c>
      <c r="D197" s="66">
        <v>12.1</v>
      </c>
      <c r="E197" s="66">
        <v>24</v>
      </c>
      <c r="F197" s="66">
        <v>72.7</v>
      </c>
      <c r="G197" s="66">
        <v>4</v>
      </c>
      <c r="H197" s="66">
        <v>12.1</v>
      </c>
      <c r="I197" s="66">
        <v>1</v>
      </c>
      <c r="J197" s="66">
        <v>3</v>
      </c>
      <c r="K197" s="66">
        <v>33</v>
      </c>
    </row>
    <row r="198" spans="1:11" ht="15.75" thickBot="1" x14ac:dyDescent="0.3">
      <c r="A198" s="66">
        <v>9</v>
      </c>
      <c r="B198" s="160" t="s">
        <v>347</v>
      </c>
      <c r="C198" s="66">
        <v>22</v>
      </c>
      <c r="D198" s="66">
        <v>66.7</v>
      </c>
      <c r="E198" s="66">
        <v>11</v>
      </c>
      <c r="F198" s="66">
        <v>33.299999999999997</v>
      </c>
      <c r="G198" s="66"/>
      <c r="H198" s="66"/>
      <c r="I198" s="66"/>
      <c r="J198" s="66"/>
      <c r="K198" s="66">
        <v>33</v>
      </c>
    </row>
    <row r="199" spans="1:11" ht="15.75" thickBot="1" x14ac:dyDescent="0.3">
      <c r="A199" s="66">
        <v>10</v>
      </c>
      <c r="B199" s="160" t="s">
        <v>103</v>
      </c>
      <c r="C199" s="66"/>
      <c r="D199" s="66"/>
      <c r="E199" s="66">
        <v>1</v>
      </c>
      <c r="F199" s="66">
        <v>3</v>
      </c>
      <c r="G199" s="66">
        <v>28</v>
      </c>
      <c r="H199" s="66">
        <v>84.8</v>
      </c>
      <c r="I199" s="66">
        <v>4</v>
      </c>
      <c r="J199" s="66">
        <v>12.1</v>
      </c>
      <c r="K199" s="66">
        <v>33</v>
      </c>
    </row>
    <row r="200" spans="1:11" ht="15.75" thickBot="1" x14ac:dyDescent="0.3">
      <c r="A200" s="309" t="s">
        <v>104</v>
      </c>
      <c r="B200" s="310"/>
      <c r="C200" s="66">
        <v>56</v>
      </c>
      <c r="D200" s="66">
        <v>17</v>
      </c>
      <c r="E200" s="66">
        <v>177</v>
      </c>
      <c r="F200" s="66">
        <v>53.6</v>
      </c>
      <c r="G200" s="66">
        <v>74</v>
      </c>
      <c r="H200" s="66">
        <v>22.4</v>
      </c>
      <c r="I200" s="66">
        <v>23</v>
      </c>
      <c r="J200" s="66">
        <v>7</v>
      </c>
      <c r="K200" s="66">
        <v>330</v>
      </c>
    </row>
  </sheetData>
  <mergeCells count="23">
    <mergeCell ref="C24:C31"/>
    <mergeCell ref="C49:C56"/>
    <mergeCell ref="A76:B76"/>
    <mergeCell ref="A78:A85"/>
    <mergeCell ref="C78:C85"/>
    <mergeCell ref="B1:B6"/>
    <mergeCell ref="A22:B22"/>
    <mergeCell ref="A24:A31"/>
    <mergeCell ref="A47:B47"/>
    <mergeCell ref="A49:A56"/>
    <mergeCell ref="A200:B200"/>
    <mergeCell ref="A105:B105"/>
    <mergeCell ref="A107:A114"/>
    <mergeCell ref="C107:C114"/>
    <mergeCell ref="A130:B130"/>
    <mergeCell ref="A132:A139"/>
    <mergeCell ref="C132:C139"/>
    <mergeCell ref="A155:B155"/>
    <mergeCell ref="A157:A164"/>
    <mergeCell ref="C157:C164"/>
    <mergeCell ref="A178:B178"/>
    <mergeCell ref="A180:A187"/>
    <mergeCell ref="C180:C18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Hoja9"/>
  <dimension ref="B2:M28"/>
  <sheetViews>
    <sheetView zoomScale="89" zoomScaleNormal="89" workbookViewId="0">
      <selection activeCell="B3" sqref="B3"/>
    </sheetView>
  </sheetViews>
  <sheetFormatPr baseColWidth="10" defaultColWidth="5.42578125" defaultRowHeight="21" customHeight="1" x14ac:dyDescent="0.25"/>
  <cols>
    <col min="1" max="1" width="15.85546875" style="14" customWidth="1"/>
    <col min="2" max="2" width="24.28515625" style="22" customWidth="1"/>
    <col min="3" max="10" width="5.85546875" style="23" customWidth="1"/>
    <col min="11" max="11" width="16.28515625" style="23" bestFit="1" customWidth="1"/>
    <col min="12" max="16384" width="5.42578125" style="14"/>
  </cols>
  <sheetData>
    <row r="2" spans="2:13" ht="21" customHeight="1" x14ac:dyDescent="0.25">
      <c r="B2" s="418" t="s">
        <v>1294</v>
      </c>
      <c r="C2" s="418"/>
      <c r="D2" s="418"/>
      <c r="E2" s="418"/>
      <c r="F2" s="418"/>
      <c r="G2" s="418"/>
      <c r="H2" s="418"/>
      <c r="I2" s="418"/>
      <c r="J2" s="418"/>
      <c r="K2" s="418"/>
    </row>
    <row r="3" spans="2:13" ht="21" customHeight="1" thickBot="1" x14ac:dyDescent="0.3"/>
    <row r="4" spans="2:13" s="13" customFormat="1" ht="31.5" customHeight="1" thickBot="1" x14ac:dyDescent="0.3">
      <c r="B4" s="24" t="s">
        <v>12</v>
      </c>
      <c r="C4" s="69" t="s">
        <v>165</v>
      </c>
      <c r="D4" s="69" t="s">
        <v>166</v>
      </c>
      <c r="E4" s="69" t="s">
        <v>167</v>
      </c>
      <c r="F4" s="69" t="s">
        <v>168</v>
      </c>
      <c r="G4" s="69" t="s">
        <v>169</v>
      </c>
      <c r="H4" s="69" t="s">
        <v>170</v>
      </c>
      <c r="I4" s="69" t="s">
        <v>171</v>
      </c>
      <c r="J4" s="69" t="s">
        <v>172</v>
      </c>
      <c r="K4" s="25" t="s">
        <v>11</v>
      </c>
    </row>
    <row r="5" spans="2:13" ht="27" customHeight="1" thickBot="1" x14ac:dyDescent="0.3">
      <c r="B5" s="2" t="s">
        <v>27</v>
      </c>
      <c r="C5" s="17">
        <v>34</v>
      </c>
      <c r="D5" s="26">
        <v>34</v>
      </c>
      <c r="E5" s="26">
        <v>39</v>
      </c>
      <c r="F5" s="26">
        <v>39</v>
      </c>
      <c r="G5" s="26">
        <v>37</v>
      </c>
      <c r="H5" s="26">
        <v>37</v>
      </c>
      <c r="I5" s="26">
        <v>34</v>
      </c>
      <c r="J5" s="26">
        <v>33</v>
      </c>
      <c r="K5" s="15">
        <f>SUM(C5:J5)</f>
        <v>287</v>
      </c>
      <c r="M5" s="4"/>
    </row>
    <row r="6" spans="2:13" ht="21" customHeight="1" x14ac:dyDescent="0.25">
      <c r="B6" s="40" t="s">
        <v>24</v>
      </c>
      <c r="C6" s="55">
        <f t="shared" ref="C6:J6" si="0">+C5-C20</f>
        <v>12</v>
      </c>
      <c r="D6" s="55">
        <f t="shared" si="0"/>
        <v>13</v>
      </c>
      <c r="E6" s="55">
        <f t="shared" si="0"/>
        <v>22</v>
      </c>
      <c r="F6" s="55">
        <f t="shared" si="0"/>
        <v>13</v>
      </c>
      <c r="G6" s="55">
        <f t="shared" si="0"/>
        <v>23</v>
      </c>
      <c r="H6" s="55">
        <f t="shared" si="0"/>
        <v>10</v>
      </c>
      <c r="I6" s="55">
        <f t="shared" si="0"/>
        <v>9</v>
      </c>
      <c r="J6" s="55">
        <f t="shared" si="0"/>
        <v>9</v>
      </c>
      <c r="K6" s="44">
        <f>+SUM(C6:J6)</f>
        <v>111</v>
      </c>
    </row>
    <row r="7" spans="2:13" ht="21" customHeight="1" x14ac:dyDescent="0.25">
      <c r="B7" s="12" t="s">
        <v>15</v>
      </c>
      <c r="C7" s="49">
        <v>7</v>
      </c>
      <c r="D7" s="31">
        <v>11</v>
      </c>
      <c r="E7" s="31">
        <v>8</v>
      </c>
      <c r="F7" s="31">
        <v>12</v>
      </c>
      <c r="G7" s="31">
        <v>8</v>
      </c>
      <c r="H7" s="31">
        <v>14</v>
      </c>
      <c r="I7" s="31">
        <v>6</v>
      </c>
      <c r="J7" s="31">
        <v>9</v>
      </c>
      <c r="K7" s="44">
        <f t="shared" ref="K7:K18" si="1">+SUM(C7:J7)</f>
        <v>75</v>
      </c>
    </row>
    <row r="8" spans="2:13" ht="21" customHeight="1" x14ac:dyDescent="0.25">
      <c r="B8" s="12" t="s">
        <v>16</v>
      </c>
      <c r="C8" s="49">
        <v>4</v>
      </c>
      <c r="D8" s="31">
        <v>4</v>
      </c>
      <c r="E8" s="31">
        <v>4</v>
      </c>
      <c r="F8" s="31">
        <v>7</v>
      </c>
      <c r="G8" s="31">
        <v>4</v>
      </c>
      <c r="H8" s="31">
        <v>5</v>
      </c>
      <c r="I8" s="31">
        <v>7</v>
      </c>
      <c r="J8" s="31">
        <v>8</v>
      </c>
      <c r="K8" s="44">
        <f t="shared" si="1"/>
        <v>43</v>
      </c>
    </row>
    <row r="9" spans="2:13" ht="21" customHeight="1" x14ac:dyDescent="0.25">
      <c r="B9" s="12" t="s">
        <v>17</v>
      </c>
      <c r="C9" s="49">
        <v>4</v>
      </c>
      <c r="D9" s="31">
        <v>4</v>
      </c>
      <c r="E9" s="31">
        <v>3</v>
      </c>
      <c r="F9" s="31">
        <v>4</v>
      </c>
      <c r="G9" s="31">
        <v>1</v>
      </c>
      <c r="H9" s="31">
        <v>3</v>
      </c>
      <c r="I9" s="31">
        <v>5</v>
      </c>
      <c r="J9" s="31">
        <v>2</v>
      </c>
      <c r="K9" s="44">
        <f t="shared" si="1"/>
        <v>26</v>
      </c>
    </row>
    <row r="10" spans="2:13" ht="21" customHeight="1" x14ac:dyDescent="0.25">
      <c r="B10" s="12" t="s">
        <v>18</v>
      </c>
      <c r="C10" s="49">
        <v>2</v>
      </c>
      <c r="D10" s="31">
        <v>0</v>
      </c>
      <c r="E10" s="31">
        <v>0</v>
      </c>
      <c r="F10" s="31">
        <v>3</v>
      </c>
      <c r="G10" s="31">
        <v>0</v>
      </c>
      <c r="H10" s="31">
        <v>3</v>
      </c>
      <c r="I10" s="31">
        <v>2</v>
      </c>
      <c r="J10" s="31">
        <v>1</v>
      </c>
      <c r="K10" s="44">
        <f t="shared" si="1"/>
        <v>11</v>
      </c>
    </row>
    <row r="11" spans="2:13" ht="21" customHeight="1" x14ac:dyDescent="0.25">
      <c r="B11" s="12" t="s">
        <v>19</v>
      </c>
      <c r="C11" s="49">
        <v>4</v>
      </c>
      <c r="D11" s="31">
        <v>1</v>
      </c>
      <c r="E11" s="31">
        <v>0</v>
      </c>
      <c r="F11" s="31">
        <v>0</v>
      </c>
      <c r="G11" s="31">
        <v>0</v>
      </c>
      <c r="H11" s="31">
        <v>1</v>
      </c>
      <c r="I11" s="31">
        <v>1</v>
      </c>
      <c r="J11" s="31">
        <v>3</v>
      </c>
      <c r="K11" s="44">
        <f t="shared" si="1"/>
        <v>10</v>
      </c>
    </row>
    <row r="12" spans="2:13" ht="21" customHeight="1" x14ac:dyDescent="0.25">
      <c r="B12" s="12" t="s">
        <v>20</v>
      </c>
      <c r="C12" s="49">
        <v>1</v>
      </c>
      <c r="D12" s="31">
        <v>0</v>
      </c>
      <c r="E12" s="31">
        <v>1</v>
      </c>
      <c r="F12" s="31">
        <v>0</v>
      </c>
      <c r="G12" s="31">
        <v>0</v>
      </c>
      <c r="H12" s="31">
        <v>0</v>
      </c>
      <c r="I12" s="31">
        <v>3</v>
      </c>
      <c r="J12" s="31">
        <v>1</v>
      </c>
      <c r="K12" s="44">
        <f t="shared" si="1"/>
        <v>6</v>
      </c>
    </row>
    <row r="13" spans="2:13" ht="21" customHeight="1" x14ac:dyDescent="0.25">
      <c r="B13" s="12" t="s">
        <v>21</v>
      </c>
      <c r="C13" s="49">
        <v>0</v>
      </c>
      <c r="D13" s="31">
        <v>1</v>
      </c>
      <c r="E13" s="31">
        <v>0</v>
      </c>
      <c r="F13" s="31">
        <v>0</v>
      </c>
      <c r="G13" s="31">
        <v>0</v>
      </c>
      <c r="H13" s="31">
        <v>0</v>
      </c>
      <c r="I13" s="31">
        <v>1</v>
      </c>
      <c r="J13" s="31">
        <v>0</v>
      </c>
      <c r="K13" s="44">
        <f t="shared" si="1"/>
        <v>2</v>
      </c>
    </row>
    <row r="14" spans="2:13" ht="21" customHeight="1" x14ac:dyDescent="0.25">
      <c r="B14" s="12" t="s">
        <v>22</v>
      </c>
      <c r="C14" s="30">
        <v>0</v>
      </c>
      <c r="D14" s="31">
        <v>0</v>
      </c>
      <c r="E14" s="31">
        <v>0</v>
      </c>
      <c r="F14" s="31">
        <v>0</v>
      </c>
      <c r="G14" s="31">
        <v>1</v>
      </c>
      <c r="H14" s="31">
        <v>0</v>
      </c>
      <c r="I14" s="31">
        <v>0</v>
      </c>
      <c r="J14" s="31">
        <v>0</v>
      </c>
      <c r="K14" s="44">
        <f t="shared" si="1"/>
        <v>1</v>
      </c>
    </row>
    <row r="15" spans="2:13" ht="21" customHeight="1" x14ac:dyDescent="0.25">
      <c r="B15" s="12" t="s">
        <v>23</v>
      </c>
      <c r="C15" s="50">
        <v>0</v>
      </c>
      <c r="D15" s="30">
        <v>0</v>
      </c>
      <c r="E15" s="30">
        <v>1</v>
      </c>
      <c r="F15" s="30">
        <v>0</v>
      </c>
      <c r="G15" s="30">
        <v>0</v>
      </c>
      <c r="H15" s="30">
        <v>1</v>
      </c>
      <c r="I15" s="30">
        <v>0</v>
      </c>
      <c r="J15" s="30">
        <v>0</v>
      </c>
      <c r="K15" s="44">
        <f t="shared" si="1"/>
        <v>2</v>
      </c>
    </row>
    <row r="16" spans="2:13" ht="21" customHeight="1" x14ac:dyDescent="0.25">
      <c r="B16" s="12" t="s">
        <v>26</v>
      </c>
      <c r="C16" s="51">
        <v>0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44">
        <f t="shared" si="1"/>
        <v>0</v>
      </c>
    </row>
    <row r="17" spans="2:11" ht="21" customHeight="1" x14ac:dyDescent="0.25">
      <c r="B17" s="36" t="s">
        <v>25</v>
      </c>
      <c r="C17" s="52">
        <v>0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0</v>
      </c>
      <c r="J17" s="37">
        <v>0</v>
      </c>
      <c r="K17" s="44">
        <f t="shared" si="1"/>
        <v>0</v>
      </c>
    </row>
    <row r="18" spans="2:11" ht="21" customHeight="1" x14ac:dyDescent="0.25">
      <c r="B18" s="36" t="s">
        <v>119</v>
      </c>
      <c r="C18" s="52">
        <v>0</v>
      </c>
      <c r="D18" s="37">
        <v>0</v>
      </c>
      <c r="E18" s="37">
        <v>0</v>
      </c>
      <c r="F18" s="37">
        <v>0</v>
      </c>
      <c r="G18" s="37">
        <v>0</v>
      </c>
      <c r="H18" s="37">
        <v>0</v>
      </c>
      <c r="I18" s="37">
        <v>0</v>
      </c>
      <c r="J18" s="37">
        <v>0</v>
      </c>
      <c r="K18" s="44">
        <f t="shared" si="1"/>
        <v>0</v>
      </c>
    </row>
    <row r="19" spans="2:11" ht="21" customHeight="1" thickBot="1" x14ac:dyDescent="0.3">
      <c r="B19" s="36" t="s">
        <v>181</v>
      </c>
      <c r="C19" s="52">
        <v>0</v>
      </c>
      <c r="D19" s="37">
        <v>0</v>
      </c>
      <c r="E19" s="37">
        <v>0</v>
      </c>
      <c r="F19" s="37">
        <v>0</v>
      </c>
      <c r="G19" s="37">
        <v>0</v>
      </c>
      <c r="H19" s="37">
        <v>0</v>
      </c>
      <c r="I19" s="37">
        <v>0</v>
      </c>
      <c r="J19" s="37">
        <v>0</v>
      </c>
      <c r="K19" s="44">
        <f t="shared" ref="K19" si="2">+SUM(C19:I19)</f>
        <v>0</v>
      </c>
    </row>
    <row r="20" spans="2:11" ht="48" customHeight="1" thickBot="1" x14ac:dyDescent="0.3">
      <c r="B20" s="2" t="s">
        <v>78</v>
      </c>
      <c r="C20" s="10">
        <f>SUM(C7:C19)</f>
        <v>22</v>
      </c>
      <c r="D20" s="10">
        <f t="shared" ref="D20:J20" si="3">SUM(D7:D19)</f>
        <v>21</v>
      </c>
      <c r="E20" s="10">
        <f t="shared" si="3"/>
        <v>17</v>
      </c>
      <c r="F20" s="10">
        <f t="shared" si="3"/>
        <v>26</v>
      </c>
      <c r="G20" s="10">
        <f t="shared" si="3"/>
        <v>14</v>
      </c>
      <c r="H20" s="10">
        <f t="shared" si="3"/>
        <v>27</v>
      </c>
      <c r="I20" s="10">
        <f t="shared" si="3"/>
        <v>25</v>
      </c>
      <c r="J20" s="10">
        <f t="shared" si="3"/>
        <v>24</v>
      </c>
      <c r="K20" s="15">
        <f t="shared" ref="K20" si="4">+SUM(C20:I20)</f>
        <v>152</v>
      </c>
    </row>
    <row r="21" spans="2:11" ht="36.75" customHeight="1" thickBot="1" x14ac:dyDescent="0.3">
      <c r="B21" s="4"/>
      <c r="C21" s="14"/>
      <c r="D21" s="14"/>
      <c r="E21" s="14"/>
      <c r="F21" s="14"/>
      <c r="G21" s="14"/>
      <c r="H21" s="14"/>
      <c r="I21" s="14"/>
      <c r="J21" s="14"/>
      <c r="K21" s="14"/>
    </row>
    <row r="22" spans="2:11" ht="34.5" customHeight="1" thickBot="1" x14ac:dyDescent="0.3">
      <c r="B22" s="2" t="s">
        <v>120</v>
      </c>
      <c r="C22" s="56">
        <f>+C9+C10+C11+C12+C13+C14+C15+C16+C17+C18+C19</f>
        <v>11</v>
      </c>
      <c r="D22" s="56">
        <f t="shared" ref="D22:K22" si="5">+D9+D10+D11+D12+D13+D14+D15+D16+D17+D18+D19</f>
        <v>6</v>
      </c>
      <c r="E22" s="56">
        <f t="shared" si="5"/>
        <v>5</v>
      </c>
      <c r="F22" s="56">
        <f t="shared" si="5"/>
        <v>7</v>
      </c>
      <c r="G22" s="56">
        <f t="shared" si="5"/>
        <v>2</v>
      </c>
      <c r="H22" s="56">
        <f t="shared" si="5"/>
        <v>8</v>
      </c>
      <c r="I22" s="56">
        <f t="shared" si="5"/>
        <v>12</v>
      </c>
      <c r="J22" s="56">
        <f t="shared" si="5"/>
        <v>7</v>
      </c>
      <c r="K22" s="56">
        <f t="shared" si="5"/>
        <v>58</v>
      </c>
    </row>
    <row r="23" spans="2:11" ht="21" customHeight="1" thickBot="1" x14ac:dyDescent="0.3">
      <c r="B23" s="53" t="s">
        <v>10</v>
      </c>
      <c r="C23" s="54">
        <f t="shared" ref="C23:K23" si="6">C22*100/C5</f>
        <v>32.352941176470587</v>
      </c>
      <c r="D23" s="54">
        <f t="shared" si="6"/>
        <v>17.647058823529413</v>
      </c>
      <c r="E23" s="54">
        <f t="shared" si="6"/>
        <v>12.820512820512821</v>
      </c>
      <c r="F23" s="54">
        <f t="shared" si="6"/>
        <v>17.948717948717949</v>
      </c>
      <c r="G23" s="54">
        <f t="shared" si="6"/>
        <v>5.4054054054054053</v>
      </c>
      <c r="H23" s="54">
        <f t="shared" si="6"/>
        <v>21.621621621621621</v>
      </c>
      <c r="I23" s="54">
        <f t="shared" si="6"/>
        <v>35.294117647058826</v>
      </c>
      <c r="J23" s="54">
        <f t="shared" si="6"/>
        <v>21.212121212121211</v>
      </c>
      <c r="K23" s="54">
        <f t="shared" si="6"/>
        <v>20.209059233449477</v>
      </c>
    </row>
    <row r="24" spans="2:11" ht="21" customHeight="1" x14ac:dyDescent="0.25">
      <c r="B24" s="4"/>
      <c r="C24" s="3"/>
      <c r="D24" s="3"/>
      <c r="E24" s="3"/>
      <c r="F24" s="3"/>
      <c r="G24" s="3"/>
      <c r="H24" s="3"/>
      <c r="I24" s="3"/>
      <c r="J24" s="3"/>
      <c r="K24" s="3"/>
    </row>
    <row r="25" spans="2:11" ht="21" customHeight="1" x14ac:dyDescent="0.25">
      <c r="B25" s="4"/>
      <c r="C25" s="14"/>
      <c r="D25" s="14"/>
      <c r="E25" s="14"/>
      <c r="F25" s="14"/>
      <c r="G25" s="14"/>
      <c r="H25" s="14"/>
      <c r="I25" s="14"/>
      <c r="J25" s="14"/>
      <c r="K25" s="14"/>
    </row>
    <row r="26" spans="2:11" ht="21" customHeight="1" x14ac:dyDescent="0.25">
      <c r="B26" s="4"/>
      <c r="C26" s="14"/>
      <c r="D26" s="14"/>
      <c r="E26" s="14"/>
      <c r="F26" s="14"/>
      <c r="G26" s="14"/>
      <c r="H26" s="14"/>
      <c r="I26" s="14"/>
      <c r="J26" s="14"/>
      <c r="K26" s="14"/>
    </row>
    <row r="27" spans="2:11" s="22" customFormat="1" ht="24" customHeight="1" x14ac:dyDescent="0.25">
      <c r="B27" s="4"/>
    </row>
    <row r="28" spans="2:11" ht="21" customHeight="1" x14ac:dyDescent="0.25">
      <c r="B28" s="23"/>
      <c r="C28" s="14"/>
      <c r="D28" s="14"/>
      <c r="E28" s="14"/>
      <c r="F28" s="14"/>
      <c r="G28" s="14"/>
      <c r="H28" s="14"/>
      <c r="I28" s="14"/>
      <c r="J28" s="14"/>
      <c r="K28" s="14"/>
    </row>
  </sheetData>
  <sheetProtection selectLockedCells="1" selectUnlockedCells="1"/>
  <mergeCells count="1">
    <mergeCell ref="B2:K2"/>
  </mergeCells>
  <phoneticPr fontId="7" type="noConversion"/>
  <pageMargins left="0.25" right="0.25" top="0.75" bottom="0.75" header="0.3" footer="0.3"/>
  <pageSetup paperSize="5" orientation="landscape" horizontalDpi="4294967293" verticalDpi="4294967293" r:id="rId1"/>
  <ignoredErrors>
    <ignoredError sqref="K19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F385"/>
  <sheetViews>
    <sheetView topLeftCell="A344" zoomScale="80" zoomScaleNormal="80" workbookViewId="0">
      <selection activeCell="AE352" sqref="AE352:AG367"/>
    </sheetView>
  </sheetViews>
  <sheetFormatPr baseColWidth="10" defaultRowHeight="15" x14ac:dyDescent="0.25"/>
  <cols>
    <col min="1" max="1" width="63" customWidth="1"/>
    <col min="2" max="2" width="5" customWidth="1"/>
    <col min="3" max="5" width="5" hidden="1" customWidth="1"/>
    <col min="6" max="6" width="11.140625" hidden="1" customWidth="1"/>
    <col min="7" max="10" width="5" hidden="1" customWidth="1"/>
    <col min="11" max="16" width="5" customWidth="1"/>
    <col min="17" max="17" width="5" style="372" customWidth="1"/>
    <col min="18" max="30" width="5" customWidth="1"/>
  </cols>
  <sheetData>
    <row r="1" spans="1:32" x14ac:dyDescent="0.25">
      <c r="A1" s="349" t="s">
        <v>79</v>
      </c>
      <c r="B1" s="273" t="e" vm="1">
        <v>#VALUE!</v>
      </c>
    </row>
    <row r="2" spans="1:32" x14ac:dyDescent="0.25">
      <c r="A2" s="349" t="s">
        <v>80</v>
      </c>
      <c r="B2" s="273"/>
    </row>
    <row r="3" spans="1:32" x14ac:dyDescent="0.25">
      <c r="A3" s="349" t="s">
        <v>81</v>
      </c>
      <c r="B3" s="273"/>
    </row>
    <row r="4" spans="1:32" x14ac:dyDescent="0.25">
      <c r="A4" s="349" t="s">
        <v>82</v>
      </c>
      <c r="B4" s="273"/>
    </row>
    <row r="5" spans="1:32" ht="15.75" thickBot="1" x14ac:dyDescent="0.3">
      <c r="A5" s="349" t="s">
        <v>427</v>
      </c>
      <c r="B5" s="273"/>
    </row>
    <row r="6" spans="1:32" ht="15.75" thickBot="1" x14ac:dyDescent="0.3">
      <c r="A6" s="350" t="s">
        <v>84</v>
      </c>
      <c r="B6" s="63" t="s">
        <v>85</v>
      </c>
      <c r="C6" s="350" t="s">
        <v>86</v>
      </c>
      <c r="D6" s="63" t="s">
        <v>87</v>
      </c>
      <c r="E6" s="350" t="s">
        <v>88</v>
      </c>
      <c r="F6" s="63" t="s">
        <v>110</v>
      </c>
      <c r="G6" s="350" t="s">
        <v>89</v>
      </c>
      <c r="H6" s="63" t="s">
        <v>135</v>
      </c>
    </row>
    <row r="7" spans="1:32" ht="16.5" thickBot="1" x14ac:dyDescent="0.3">
      <c r="A7" s="352" t="s">
        <v>41</v>
      </c>
      <c r="B7" s="352" t="s">
        <v>37</v>
      </c>
      <c r="C7" s="271" t="s">
        <v>50</v>
      </c>
      <c r="D7" s="271" t="s">
        <v>51</v>
      </c>
      <c r="E7" s="271" t="s">
        <v>52</v>
      </c>
      <c r="F7" s="271" t="s">
        <v>53</v>
      </c>
      <c r="G7" s="271" t="s">
        <v>313</v>
      </c>
      <c r="H7" s="271" t="s">
        <v>54</v>
      </c>
      <c r="I7" s="271" t="s">
        <v>55</v>
      </c>
      <c r="J7" s="271" t="s">
        <v>56</v>
      </c>
      <c r="K7" s="271" t="s">
        <v>57</v>
      </c>
      <c r="L7" s="271" t="s">
        <v>364</v>
      </c>
      <c r="M7" s="271" t="s">
        <v>365</v>
      </c>
      <c r="N7" s="271" t="s">
        <v>703</v>
      </c>
      <c r="O7" s="271" t="s">
        <v>127</v>
      </c>
      <c r="P7" s="352" t="s">
        <v>37</v>
      </c>
      <c r="Q7" s="373" t="s">
        <v>154</v>
      </c>
      <c r="R7" s="352" t="s">
        <v>155</v>
      </c>
      <c r="S7" s="352" t="s">
        <v>156</v>
      </c>
      <c r="T7" s="352" t="s">
        <v>157</v>
      </c>
      <c r="U7" s="354" t="s">
        <v>158</v>
      </c>
      <c r="V7" s="355"/>
      <c r="W7" s="354" t="s">
        <v>159</v>
      </c>
      <c r="X7" s="355"/>
      <c r="Y7" s="352" t="s">
        <v>107</v>
      </c>
      <c r="Z7" s="352" t="s">
        <v>160</v>
      </c>
      <c r="AE7" s="14">
        <v>0</v>
      </c>
      <c r="AF7" s="14">
        <f>COUNTIF($Q$9:$Q$43,"=0")</f>
        <v>13</v>
      </c>
    </row>
    <row r="8" spans="1:32" ht="16.5" thickBot="1" x14ac:dyDescent="0.3">
      <c r="A8" s="353"/>
      <c r="B8" s="353"/>
      <c r="C8" s="272"/>
      <c r="D8" s="272"/>
      <c r="E8" s="272"/>
      <c r="F8" s="272"/>
      <c r="G8" s="272"/>
      <c r="H8" s="272"/>
      <c r="I8" s="272"/>
      <c r="J8" s="272"/>
      <c r="K8" s="272"/>
      <c r="L8" s="272"/>
      <c r="M8" s="272"/>
      <c r="N8" s="272"/>
      <c r="O8" s="272"/>
      <c r="P8" s="353"/>
      <c r="Q8" s="374"/>
      <c r="R8" s="353"/>
      <c r="S8" s="353"/>
      <c r="T8" s="353"/>
      <c r="U8" s="351" t="s">
        <v>161</v>
      </c>
      <c r="V8" s="351" t="s">
        <v>162</v>
      </c>
      <c r="W8" s="351" t="s">
        <v>161</v>
      </c>
      <c r="X8" s="351" t="s">
        <v>162</v>
      </c>
      <c r="Y8" s="353"/>
      <c r="Z8" s="353"/>
      <c r="AE8" s="14">
        <v>1</v>
      </c>
      <c r="AF8" s="14">
        <f>COUNTIF($Q$9:$Q$43,"=1")</f>
        <v>7</v>
      </c>
    </row>
    <row r="9" spans="1:32" ht="16.5" thickBot="1" x14ac:dyDescent="0.3">
      <c r="A9" s="64" t="s">
        <v>368</v>
      </c>
      <c r="B9" s="63">
        <v>1</v>
      </c>
      <c r="C9" s="63" t="s">
        <v>31</v>
      </c>
      <c r="D9" s="63" t="s">
        <v>68</v>
      </c>
      <c r="E9" s="63" t="s">
        <v>38</v>
      </c>
      <c r="F9" s="63" t="s">
        <v>49</v>
      </c>
      <c r="G9" s="63" t="s">
        <v>33</v>
      </c>
      <c r="H9" s="63" t="s">
        <v>61</v>
      </c>
      <c r="I9" s="63"/>
      <c r="J9" s="63" t="s">
        <v>61</v>
      </c>
      <c r="K9" s="63" t="s">
        <v>62</v>
      </c>
      <c r="L9" s="63"/>
      <c r="M9" s="63" t="s">
        <v>72</v>
      </c>
      <c r="N9" s="63" t="s">
        <v>49</v>
      </c>
      <c r="O9" s="63" t="s">
        <v>128</v>
      </c>
      <c r="P9" s="63">
        <v>1</v>
      </c>
      <c r="Q9" s="375">
        <v>3</v>
      </c>
      <c r="R9" s="63">
        <v>6</v>
      </c>
      <c r="S9" s="63">
        <v>1</v>
      </c>
      <c r="T9" s="63">
        <v>0</v>
      </c>
      <c r="U9" s="63">
        <v>7</v>
      </c>
      <c r="V9" s="63"/>
      <c r="W9" s="63"/>
      <c r="X9" s="63"/>
      <c r="Y9" s="63" t="s">
        <v>35</v>
      </c>
      <c r="Z9" s="63">
        <v>23</v>
      </c>
      <c r="AE9" s="14">
        <v>2</v>
      </c>
      <c r="AF9" s="14">
        <f>COUNTIF($Q$9:$Q$43,"=2")</f>
        <v>4</v>
      </c>
    </row>
    <row r="10" spans="1:32" ht="16.5" thickBot="1" x14ac:dyDescent="0.3">
      <c r="A10" s="64" t="s">
        <v>704</v>
      </c>
      <c r="B10" s="63">
        <v>2</v>
      </c>
      <c r="C10" s="63" t="s">
        <v>34</v>
      </c>
      <c r="D10" s="63" t="s">
        <v>75</v>
      </c>
      <c r="E10" s="63" t="s">
        <v>49</v>
      </c>
      <c r="F10" s="63" t="s">
        <v>36</v>
      </c>
      <c r="G10" s="63" t="s">
        <v>48</v>
      </c>
      <c r="H10" s="63" t="s">
        <v>34</v>
      </c>
      <c r="I10" s="63"/>
      <c r="J10" s="63" t="s">
        <v>36</v>
      </c>
      <c r="K10" s="63" t="s">
        <v>36</v>
      </c>
      <c r="L10" s="63"/>
      <c r="M10" s="63" t="s">
        <v>29</v>
      </c>
      <c r="N10" s="63" t="s">
        <v>40</v>
      </c>
      <c r="O10" s="63" t="s">
        <v>129</v>
      </c>
      <c r="P10" s="63">
        <v>2</v>
      </c>
      <c r="Q10" s="375">
        <v>5</v>
      </c>
      <c r="R10" s="63">
        <v>4</v>
      </c>
      <c r="S10" s="63">
        <v>1</v>
      </c>
      <c r="T10" s="63">
        <v>0</v>
      </c>
      <c r="U10" s="63">
        <v>20</v>
      </c>
      <c r="V10" s="63"/>
      <c r="W10" s="63"/>
      <c r="X10" s="63"/>
      <c r="Y10" s="63" t="s">
        <v>45</v>
      </c>
      <c r="Z10" s="63">
        <v>30</v>
      </c>
      <c r="AE10" s="14">
        <v>3</v>
      </c>
      <c r="AF10" s="14">
        <f>COUNTIF($Q$9:$Q$43,"=3")</f>
        <v>4</v>
      </c>
    </row>
    <row r="11" spans="1:32" ht="16.5" thickBot="1" x14ac:dyDescent="0.3">
      <c r="A11" s="64" t="s">
        <v>705</v>
      </c>
      <c r="B11" s="63">
        <v>3</v>
      </c>
      <c r="C11" s="63" t="s">
        <v>49</v>
      </c>
      <c r="D11" s="63" t="s">
        <v>29</v>
      </c>
      <c r="E11" s="63" t="s">
        <v>32</v>
      </c>
      <c r="F11" s="63" t="s">
        <v>61</v>
      </c>
      <c r="G11" s="63" t="s">
        <v>58</v>
      </c>
      <c r="H11" s="63" t="s">
        <v>49</v>
      </c>
      <c r="I11" s="63"/>
      <c r="J11" s="63" t="s">
        <v>63</v>
      </c>
      <c r="K11" s="63" t="s">
        <v>62</v>
      </c>
      <c r="L11" s="63"/>
      <c r="M11" s="63" t="s">
        <v>35</v>
      </c>
      <c r="N11" s="63" t="s">
        <v>39</v>
      </c>
      <c r="O11" s="63" t="s">
        <v>130</v>
      </c>
      <c r="P11" s="63">
        <v>3</v>
      </c>
      <c r="Q11" s="375">
        <v>1</v>
      </c>
      <c r="R11" s="63">
        <v>6</v>
      </c>
      <c r="S11" s="63">
        <v>3</v>
      </c>
      <c r="T11" s="63">
        <v>0</v>
      </c>
      <c r="U11" s="63">
        <v>13</v>
      </c>
      <c r="V11" s="63"/>
      <c r="W11" s="63"/>
      <c r="X11" s="63"/>
      <c r="Y11" s="63" t="s">
        <v>32</v>
      </c>
      <c r="Z11" s="63">
        <v>15</v>
      </c>
      <c r="AE11" s="14">
        <v>4</v>
      </c>
      <c r="AF11" s="14">
        <f>COUNTIF($Q$9:$Q$43,"=4")</f>
        <v>2</v>
      </c>
    </row>
    <row r="12" spans="1:32" ht="16.5" thickBot="1" x14ac:dyDescent="0.3">
      <c r="A12" s="64" t="s">
        <v>706</v>
      </c>
      <c r="B12" s="63">
        <v>4</v>
      </c>
      <c r="C12" s="63" t="s">
        <v>32</v>
      </c>
      <c r="D12" s="63" t="s">
        <v>59</v>
      </c>
      <c r="E12" s="63" t="s">
        <v>46</v>
      </c>
      <c r="F12" s="63" t="s">
        <v>59</v>
      </c>
      <c r="G12" s="63" t="s">
        <v>46</v>
      </c>
      <c r="H12" s="63" t="s">
        <v>59</v>
      </c>
      <c r="I12" s="63"/>
      <c r="J12" s="63" t="s">
        <v>39</v>
      </c>
      <c r="K12" s="63" t="s">
        <v>46</v>
      </c>
      <c r="L12" s="63"/>
      <c r="M12" s="63" t="s">
        <v>49</v>
      </c>
      <c r="N12" s="63" t="s">
        <v>46</v>
      </c>
      <c r="O12" s="63" t="s">
        <v>130</v>
      </c>
      <c r="P12" s="63">
        <v>4</v>
      </c>
      <c r="Q12" s="375">
        <v>0</v>
      </c>
      <c r="R12" s="63">
        <v>3</v>
      </c>
      <c r="S12" s="63">
        <v>0</v>
      </c>
      <c r="T12" s="63">
        <v>7</v>
      </c>
      <c r="U12" s="63">
        <v>5</v>
      </c>
      <c r="V12" s="63"/>
      <c r="W12" s="63"/>
      <c r="X12" s="63"/>
      <c r="Y12" s="63" t="s">
        <v>65</v>
      </c>
      <c r="Z12" s="63">
        <v>1</v>
      </c>
      <c r="AE12" s="14">
        <v>5</v>
      </c>
      <c r="AF12" s="14">
        <f>COUNTIF($Q$9:$Q$43,"=5")</f>
        <v>4</v>
      </c>
    </row>
    <row r="13" spans="1:32" ht="16.5" thickBot="1" x14ac:dyDescent="0.3">
      <c r="A13" s="64" t="s">
        <v>707</v>
      </c>
      <c r="B13" s="63">
        <v>5</v>
      </c>
      <c r="C13" s="63" t="s">
        <v>40</v>
      </c>
      <c r="D13" s="63" t="s">
        <v>74</v>
      </c>
      <c r="E13" s="63" t="s">
        <v>38</v>
      </c>
      <c r="F13" s="63" t="s">
        <v>105</v>
      </c>
      <c r="G13" s="63" t="s">
        <v>62</v>
      </c>
      <c r="H13" s="63" t="s">
        <v>35</v>
      </c>
      <c r="I13" s="63"/>
      <c r="J13" s="63" t="s">
        <v>35</v>
      </c>
      <c r="K13" s="63" t="s">
        <v>35</v>
      </c>
      <c r="L13" s="63"/>
      <c r="M13" s="63" t="s">
        <v>29</v>
      </c>
      <c r="N13" s="63" t="s">
        <v>40</v>
      </c>
      <c r="O13" s="63" t="s">
        <v>129</v>
      </c>
      <c r="P13" s="63">
        <v>5</v>
      </c>
      <c r="Q13" s="375">
        <v>5</v>
      </c>
      <c r="R13" s="63">
        <v>4</v>
      </c>
      <c r="S13" s="63">
        <v>1</v>
      </c>
      <c r="T13" s="63">
        <v>0</v>
      </c>
      <c r="U13" s="63">
        <v>14</v>
      </c>
      <c r="V13" s="63"/>
      <c r="W13" s="63">
        <v>1</v>
      </c>
      <c r="X13" s="63"/>
      <c r="Y13" s="63" t="s">
        <v>34</v>
      </c>
      <c r="Z13" s="63">
        <v>31</v>
      </c>
      <c r="AE13" s="14">
        <v>6</v>
      </c>
      <c r="AF13" s="14">
        <f>COUNTIF($Q$9:$Q$43,"=6")</f>
        <v>1</v>
      </c>
    </row>
    <row r="14" spans="1:32" ht="16.5" thickBot="1" x14ac:dyDescent="0.3">
      <c r="A14" s="64" t="s">
        <v>708</v>
      </c>
      <c r="B14" s="63">
        <v>6</v>
      </c>
      <c r="C14" s="63" t="s">
        <v>61</v>
      </c>
      <c r="D14" s="63" t="s">
        <v>58</v>
      </c>
      <c r="E14" s="63" t="s">
        <v>60</v>
      </c>
      <c r="F14" s="63" t="s">
        <v>59</v>
      </c>
      <c r="G14" s="63" t="s">
        <v>46</v>
      </c>
      <c r="H14" s="63" t="s">
        <v>58</v>
      </c>
      <c r="I14" s="63"/>
      <c r="J14" s="63" t="s">
        <v>33</v>
      </c>
      <c r="K14" s="63" t="s">
        <v>65</v>
      </c>
      <c r="L14" s="63"/>
      <c r="M14" s="63" t="s">
        <v>49</v>
      </c>
      <c r="N14" s="63" t="s">
        <v>64</v>
      </c>
      <c r="O14" s="63" t="s">
        <v>130</v>
      </c>
      <c r="P14" s="63">
        <v>6</v>
      </c>
      <c r="Q14" s="375">
        <v>0</v>
      </c>
      <c r="R14" s="63">
        <v>4</v>
      </c>
      <c r="S14" s="63">
        <v>3</v>
      </c>
      <c r="T14" s="63">
        <v>3</v>
      </c>
      <c r="U14" s="63">
        <v>4</v>
      </c>
      <c r="V14" s="63"/>
      <c r="W14" s="63">
        <v>1</v>
      </c>
      <c r="X14" s="63"/>
      <c r="Y14" s="63" t="s">
        <v>63</v>
      </c>
      <c r="Z14" s="63">
        <v>6</v>
      </c>
      <c r="AE14" s="14">
        <v>7</v>
      </c>
      <c r="AF14" s="14">
        <f>COUNTIF($Q$9:$Q$43,"=7")</f>
        <v>0</v>
      </c>
    </row>
    <row r="15" spans="1:32" ht="16.5" thickBot="1" x14ac:dyDescent="0.3">
      <c r="A15" s="64" t="s">
        <v>709</v>
      </c>
      <c r="B15" s="63">
        <v>7</v>
      </c>
      <c r="C15" s="63" t="s">
        <v>32</v>
      </c>
      <c r="D15" s="63" t="s">
        <v>39</v>
      </c>
      <c r="E15" s="63" t="s">
        <v>64</v>
      </c>
      <c r="F15" s="63" t="s">
        <v>59</v>
      </c>
      <c r="G15" s="63" t="s">
        <v>46</v>
      </c>
      <c r="H15" s="63" t="s">
        <v>32</v>
      </c>
      <c r="I15" s="63"/>
      <c r="J15" s="63" t="s">
        <v>48</v>
      </c>
      <c r="K15" s="63" t="s">
        <v>65</v>
      </c>
      <c r="L15" s="63"/>
      <c r="M15" s="63" t="s">
        <v>32</v>
      </c>
      <c r="N15" s="63" t="s">
        <v>62</v>
      </c>
      <c r="O15" s="63" t="s">
        <v>130</v>
      </c>
      <c r="P15" s="63">
        <v>7</v>
      </c>
      <c r="Q15" s="375">
        <v>0</v>
      </c>
      <c r="R15" s="63">
        <v>4</v>
      </c>
      <c r="S15" s="63">
        <v>3</v>
      </c>
      <c r="T15" s="63">
        <v>3</v>
      </c>
      <c r="U15" s="63"/>
      <c r="V15" s="63"/>
      <c r="W15" s="63"/>
      <c r="X15" s="63"/>
      <c r="Y15" s="63" t="s">
        <v>63</v>
      </c>
      <c r="Z15" s="63">
        <v>5</v>
      </c>
      <c r="AE15" s="14">
        <v>8</v>
      </c>
      <c r="AF15" s="14">
        <f>COUNTIF($Q$9:$Q$43,"=8")</f>
        <v>0</v>
      </c>
    </row>
    <row r="16" spans="1:32" ht="16.5" thickBot="1" x14ac:dyDescent="0.3">
      <c r="A16" s="64" t="s">
        <v>710</v>
      </c>
      <c r="B16" s="63">
        <v>8</v>
      </c>
      <c r="C16" s="63" t="s">
        <v>40</v>
      </c>
      <c r="D16" s="63" t="s">
        <v>74</v>
      </c>
      <c r="E16" s="63" t="s">
        <v>48</v>
      </c>
      <c r="F16" s="63" t="s">
        <v>35</v>
      </c>
      <c r="G16" s="63" t="s">
        <v>39</v>
      </c>
      <c r="H16" s="63" t="s">
        <v>49</v>
      </c>
      <c r="I16" s="63"/>
      <c r="J16" s="63" t="s">
        <v>45</v>
      </c>
      <c r="K16" s="63" t="s">
        <v>63</v>
      </c>
      <c r="L16" s="63"/>
      <c r="M16" s="63" t="s">
        <v>29</v>
      </c>
      <c r="N16" s="63" t="s">
        <v>36</v>
      </c>
      <c r="O16" s="63" t="s">
        <v>128</v>
      </c>
      <c r="P16" s="63">
        <v>8</v>
      </c>
      <c r="Q16" s="375">
        <v>3</v>
      </c>
      <c r="R16" s="63">
        <v>5</v>
      </c>
      <c r="S16" s="63">
        <v>2</v>
      </c>
      <c r="T16" s="63">
        <v>0</v>
      </c>
      <c r="U16" s="63">
        <v>12</v>
      </c>
      <c r="V16" s="63"/>
      <c r="W16" s="63"/>
      <c r="X16" s="63"/>
      <c r="Y16" s="63" t="s">
        <v>35</v>
      </c>
      <c r="Z16" s="63">
        <v>24</v>
      </c>
      <c r="AE16" s="14">
        <v>9</v>
      </c>
      <c r="AF16" s="14">
        <f>COUNTIF($Q$9:$Q$43,"=9")</f>
        <v>0</v>
      </c>
    </row>
    <row r="17" spans="1:32" ht="16.5" thickBot="1" x14ac:dyDescent="0.3">
      <c r="A17" s="64" t="s">
        <v>711</v>
      </c>
      <c r="B17" s="63">
        <v>9</v>
      </c>
      <c r="C17" s="63" t="s">
        <v>33</v>
      </c>
      <c r="D17" s="63" t="s">
        <v>36</v>
      </c>
      <c r="E17" s="63" t="s">
        <v>49</v>
      </c>
      <c r="F17" s="63" t="s">
        <v>49</v>
      </c>
      <c r="G17" s="63" t="s">
        <v>32</v>
      </c>
      <c r="H17" s="63" t="s">
        <v>38</v>
      </c>
      <c r="I17" s="63"/>
      <c r="J17" s="63" t="s">
        <v>61</v>
      </c>
      <c r="K17" s="63" t="s">
        <v>46</v>
      </c>
      <c r="L17" s="63"/>
      <c r="M17" s="63" t="s">
        <v>45</v>
      </c>
      <c r="N17" s="63" t="s">
        <v>38</v>
      </c>
      <c r="O17" s="63" t="s">
        <v>129</v>
      </c>
      <c r="P17" s="63">
        <v>9</v>
      </c>
      <c r="Q17" s="375">
        <v>0</v>
      </c>
      <c r="R17" s="63">
        <v>9</v>
      </c>
      <c r="S17" s="63">
        <v>0</v>
      </c>
      <c r="T17" s="63">
        <v>1</v>
      </c>
      <c r="U17" s="63">
        <v>14</v>
      </c>
      <c r="V17" s="63"/>
      <c r="W17" s="63"/>
      <c r="X17" s="63"/>
      <c r="Y17" s="63" t="s">
        <v>32</v>
      </c>
      <c r="Z17" s="63">
        <v>16</v>
      </c>
      <c r="AE17" s="14">
        <v>10</v>
      </c>
      <c r="AF17" s="14">
        <f>COUNTIF($Q$9:$Q$43,"=10")</f>
        <v>0</v>
      </c>
    </row>
    <row r="18" spans="1:32" ht="16.5" thickBot="1" x14ac:dyDescent="0.3">
      <c r="A18" s="64" t="s">
        <v>712</v>
      </c>
      <c r="B18" s="63">
        <v>10</v>
      </c>
      <c r="C18" s="63" t="s">
        <v>48</v>
      </c>
      <c r="D18" s="63" t="s">
        <v>60</v>
      </c>
      <c r="E18" s="63" t="s">
        <v>39</v>
      </c>
      <c r="F18" s="63" t="s">
        <v>63</v>
      </c>
      <c r="G18" s="63" t="s">
        <v>59</v>
      </c>
      <c r="H18" s="63" t="s">
        <v>59</v>
      </c>
      <c r="I18" s="63"/>
      <c r="J18" s="63" t="s">
        <v>48</v>
      </c>
      <c r="K18" s="63" t="s">
        <v>46</v>
      </c>
      <c r="L18" s="63"/>
      <c r="M18" s="63" t="s">
        <v>32</v>
      </c>
      <c r="N18" s="63" t="s">
        <v>59</v>
      </c>
      <c r="O18" s="63" t="s">
        <v>130</v>
      </c>
      <c r="P18" s="63">
        <v>10</v>
      </c>
      <c r="Q18" s="375">
        <v>0</v>
      </c>
      <c r="R18" s="63">
        <v>3</v>
      </c>
      <c r="S18" s="63">
        <v>3</v>
      </c>
      <c r="T18" s="63">
        <v>4</v>
      </c>
      <c r="U18" s="63">
        <v>6</v>
      </c>
      <c r="V18" s="63"/>
      <c r="W18" s="63">
        <v>4</v>
      </c>
      <c r="X18" s="63"/>
      <c r="Y18" s="63" t="s">
        <v>63</v>
      </c>
      <c r="Z18" s="63">
        <v>4</v>
      </c>
      <c r="AE18" s="14">
        <v>11</v>
      </c>
      <c r="AF18" s="14">
        <f>COUNTIF($Q$9:$Q$43,"=11")</f>
        <v>0</v>
      </c>
    </row>
    <row r="19" spans="1:32" ht="16.5" thickBot="1" x14ac:dyDescent="0.3">
      <c r="A19" s="64" t="s">
        <v>372</v>
      </c>
      <c r="B19" s="63">
        <v>11</v>
      </c>
      <c r="C19" s="63" t="s">
        <v>36</v>
      </c>
      <c r="D19" s="63" t="s">
        <v>487</v>
      </c>
      <c r="E19" s="63" t="s">
        <v>48</v>
      </c>
      <c r="F19" s="63" t="s">
        <v>35</v>
      </c>
      <c r="G19" s="63" t="s">
        <v>39</v>
      </c>
      <c r="H19" s="63" t="s">
        <v>33</v>
      </c>
      <c r="I19" s="63"/>
      <c r="J19" s="63" t="s">
        <v>40</v>
      </c>
      <c r="K19" s="63" t="s">
        <v>60</v>
      </c>
      <c r="L19" s="63"/>
      <c r="M19" s="63" t="s">
        <v>40</v>
      </c>
      <c r="N19" s="63" t="s">
        <v>31</v>
      </c>
      <c r="O19" s="63" t="s">
        <v>128</v>
      </c>
      <c r="P19" s="63">
        <v>11</v>
      </c>
      <c r="Q19" s="375">
        <v>4</v>
      </c>
      <c r="R19" s="63">
        <v>5</v>
      </c>
      <c r="S19" s="63">
        <v>1</v>
      </c>
      <c r="T19" s="63">
        <v>0</v>
      </c>
      <c r="U19" s="63">
        <v>28</v>
      </c>
      <c r="V19" s="63"/>
      <c r="W19" s="63"/>
      <c r="X19" s="63"/>
      <c r="Y19" s="63" t="s">
        <v>36</v>
      </c>
      <c r="Z19" s="63">
        <v>26</v>
      </c>
      <c r="AE19" s="14">
        <v>12</v>
      </c>
      <c r="AF19" s="14">
        <f>COUNTIF($Q$9:$Q$43,"=12")</f>
        <v>0</v>
      </c>
    </row>
    <row r="20" spans="1:32" ht="16.5" thickBot="1" x14ac:dyDescent="0.3">
      <c r="A20" s="64" t="s">
        <v>713</v>
      </c>
      <c r="B20" s="63">
        <v>12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  <c r="N20" s="63"/>
      <c r="O20" s="63"/>
      <c r="P20" s="63">
        <v>12</v>
      </c>
      <c r="Q20" s="375">
        <v>0</v>
      </c>
      <c r="R20" s="63">
        <v>0</v>
      </c>
      <c r="S20" s="63">
        <v>0</v>
      </c>
      <c r="T20" s="63">
        <v>0</v>
      </c>
      <c r="U20" s="63"/>
      <c r="V20" s="63"/>
      <c r="W20" s="63"/>
      <c r="X20" s="63"/>
      <c r="Y20" s="63"/>
      <c r="Z20" s="63">
        <v>33</v>
      </c>
      <c r="AE20" s="14">
        <v>13</v>
      </c>
      <c r="AF20" s="14">
        <f>COUNTIF($Q$9:$Q$43,"=13")</f>
        <v>0</v>
      </c>
    </row>
    <row r="21" spans="1:32" ht="15.75" thickBot="1" x14ac:dyDescent="0.3">
      <c r="A21" s="64" t="s">
        <v>714</v>
      </c>
      <c r="B21" s="63">
        <v>13</v>
      </c>
      <c r="C21" s="63" t="s">
        <v>60</v>
      </c>
      <c r="D21" s="63" t="s">
        <v>33</v>
      </c>
      <c r="E21" s="63" t="s">
        <v>39</v>
      </c>
      <c r="F21" s="63" t="s">
        <v>35</v>
      </c>
      <c r="G21" s="63" t="s">
        <v>62</v>
      </c>
      <c r="H21" s="63" t="s">
        <v>32</v>
      </c>
      <c r="I21" s="63"/>
      <c r="J21" s="63" t="s">
        <v>39</v>
      </c>
      <c r="K21" s="63" t="s">
        <v>38</v>
      </c>
      <c r="L21" s="63"/>
      <c r="M21" s="63" t="s">
        <v>45</v>
      </c>
      <c r="N21" s="63" t="s">
        <v>67</v>
      </c>
      <c r="O21" s="63" t="s">
        <v>128</v>
      </c>
      <c r="P21" s="63">
        <v>13</v>
      </c>
      <c r="Q21" s="375">
        <v>0</v>
      </c>
      <c r="R21" s="63">
        <v>8</v>
      </c>
      <c r="S21" s="63">
        <v>1</v>
      </c>
      <c r="T21" s="63">
        <v>1</v>
      </c>
      <c r="U21" s="63">
        <v>19</v>
      </c>
      <c r="V21" s="63"/>
      <c r="W21" s="63">
        <v>4</v>
      </c>
      <c r="X21" s="63"/>
      <c r="Y21" s="63" t="s">
        <v>33</v>
      </c>
      <c r="Z21" s="63">
        <v>10</v>
      </c>
      <c r="AF21">
        <f>SUM(AF7:AF20)</f>
        <v>35</v>
      </c>
    </row>
    <row r="22" spans="1:32" ht="15.75" thickBot="1" x14ac:dyDescent="0.3">
      <c r="A22" s="64" t="s">
        <v>715</v>
      </c>
      <c r="B22" s="63">
        <v>14</v>
      </c>
      <c r="C22" s="63" t="s">
        <v>49</v>
      </c>
      <c r="D22" s="63" t="s">
        <v>34</v>
      </c>
      <c r="E22" s="63" t="s">
        <v>65</v>
      </c>
      <c r="F22" s="63" t="s">
        <v>61</v>
      </c>
      <c r="G22" s="63" t="s">
        <v>39</v>
      </c>
      <c r="H22" s="63" t="s">
        <v>36</v>
      </c>
      <c r="I22" s="63"/>
      <c r="J22" s="63" t="s">
        <v>61</v>
      </c>
      <c r="K22" s="63" t="s">
        <v>38</v>
      </c>
      <c r="L22" s="63"/>
      <c r="M22" s="63" t="s">
        <v>45</v>
      </c>
      <c r="N22" s="63" t="s">
        <v>49</v>
      </c>
      <c r="O22" s="63" t="s">
        <v>128</v>
      </c>
      <c r="P22" s="63">
        <v>14</v>
      </c>
      <c r="Q22" s="375">
        <v>1</v>
      </c>
      <c r="R22" s="63">
        <v>8</v>
      </c>
      <c r="S22" s="63">
        <v>1</v>
      </c>
      <c r="T22" s="63">
        <v>0</v>
      </c>
      <c r="U22" s="63">
        <v>13</v>
      </c>
      <c r="V22" s="63"/>
      <c r="W22" s="63"/>
      <c r="X22" s="63"/>
      <c r="Y22" s="63" t="s">
        <v>61</v>
      </c>
      <c r="Z22" s="63">
        <v>20</v>
      </c>
    </row>
    <row r="23" spans="1:32" ht="15.75" thickBot="1" x14ac:dyDescent="0.3">
      <c r="A23" s="64" t="s">
        <v>355</v>
      </c>
      <c r="B23" s="63">
        <v>15</v>
      </c>
      <c r="C23" s="63" t="s">
        <v>61</v>
      </c>
      <c r="D23" s="63" t="s">
        <v>30</v>
      </c>
      <c r="E23" s="63" t="s">
        <v>45</v>
      </c>
      <c r="F23" s="63" t="s">
        <v>74</v>
      </c>
      <c r="G23" s="63" t="s">
        <v>59</v>
      </c>
      <c r="H23" s="63" t="s">
        <v>72</v>
      </c>
      <c r="I23" s="63"/>
      <c r="J23" s="63" t="s">
        <v>72</v>
      </c>
      <c r="K23" s="63" t="s">
        <v>32</v>
      </c>
      <c r="L23" s="63"/>
      <c r="M23" s="63" t="s">
        <v>31</v>
      </c>
      <c r="N23" s="63" t="s">
        <v>48</v>
      </c>
      <c r="O23" s="63" t="s">
        <v>128</v>
      </c>
      <c r="P23" s="63">
        <v>15</v>
      </c>
      <c r="Q23" s="375">
        <v>5</v>
      </c>
      <c r="R23" s="63">
        <v>3</v>
      </c>
      <c r="S23" s="63">
        <v>1</v>
      </c>
      <c r="T23" s="63">
        <v>1</v>
      </c>
      <c r="U23" s="63">
        <v>31</v>
      </c>
      <c r="V23" s="63"/>
      <c r="W23" s="63"/>
      <c r="X23" s="63"/>
      <c r="Y23" s="63" t="s">
        <v>45</v>
      </c>
      <c r="Z23" s="63">
        <v>28</v>
      </c>
    </row>
    <row r="24" spans="1:32" ht="15.75" thickBot="1" x14ac:dyDescent="0.3">
      <c r="A24" s="64" t="s">
        <v>716</v>
      </c>
      <c r="B24" s="63">
        <v>16</v>
      </c>
      <c r="C24" s="63" t="s">
        <v>48</v>
      </c>
      <c r="D24" s="63" t="s">
        <v>39</v>
      </c>
      <c r="E24" s="63" t="s">
        <v>63</v>
      </c>
      <c r="F24" s="63" t="s">
        <v>63</v>
      </c>
      <c r="G24" s="63" t="s">
        <v>59</v>
      </c>
      <c r="H24" s="63" t="s">
        <v>65</v>
      </c>
      <c r="I24" s="63"/>
      <c r="J24" s="63" t="s">
        <v>62</v>
      </c>
      <c r="K24" s="63" t="s">
        <v>58</v>
      </c>
      <c r="L24" s="63"/>
      <c r="M24" s="63" t="s">
        <v>48</v>
      </c>
      <c r="N24" s="63" t="s">
        <v>58</v>
      </c>
      <c r="O24" s="63" t="s">
        <v>130</v>
      </c>
      <c r="P24" s="63">
        <v>16</v>
      </c>
      <c r="Q24" s="375">
        <v>0</v>
      </c>
      <c r="R24" s="63">
        <v>1</v>
      </c>
      <c r="S24" s="63">
        <v>8</v>
      </c>
      <c r="T24" s="63">
        <v>1</v>
      </c>
      <c r="U24" s="63">
        <v>1</v>
      </c>
      <c r="V24" s="63"/>
      <c r="W24" s="63"/>
      <c r="X24" s="63"/>
      <c r="Y24" s="63" t="s">
        <v>62</v>
      </c>
      <c r="Z24" s="63">
        <v>3</v>
      </c>
    </row>
    <row r="25" spans="1:32" ht="15.75" thickBot="1" x14ac:dyDescent="0.3">
      <c r="A25" s="64" t="s">
        <v>717</v>
      </c>
      <c r="B25" s="63">
        <v>17</v>
      </c>
      <c r="C25" s="63" t="s">
        <v>34</v>
      </c>
      <c r="D25" s="63" t="s">
        <v>45</v>
      </c>
      <c r="E25" s="63" t="s">
        <v>33</v>
      </c>
      <c r="F25" s="63" t="s">
        <v>61</v>
      </c>
      <c r="G25" s="63" t="s">
        <v>65</v>
      </c>
      <c r="H25" s="63" t="s">
        <v>48</v>
      </c>
      <c r="I25" s="63"/>
      <c r="J25" s="63" t="s">
        <v>49</v>
      </c>
      <c r="K25" s="63" t="s">
        <v>46</v>
      </c>
      <c r="L25" s="63"/>
      <c r="M25" s="63" t="s">
        <v>61</v>
      </c>
      <c r="N25" s="63" t="s">
        <v>59</v>
      </c>
      <c r="O25" s="63" t="s">
        <v>129</v>
      </c>
      <c r="P25" s="63">
        <v>17</v>
      </c>
      <c r="Q25" s="375">
        <v>1</v>
      </c>
      <c r="R25" s="63">
        <v>5</v>
      </c>
      <c r="S25" s="63">
        <v>2</v>
      </c>
      <c r="T25" s="63">
        <v>2</v>
      </c>
      <c r="U25" s="63">
        <v>17</v>
      </c>
      <c r="V25" s="63"/>
      <c r="W25" s="63">
        <v>2</v>
      </c>
      <c r="X25" s="63"/>
      <c r="Y25" s="63" t="s">
        <v>33</v>
      </c>
      <c r="Z25" s="63">
        <v>11</v>
      </c>
    </row>
    <row r="26" spans="1:32" ht="15.75" thickBot="1" x14ac:dyDescent="0.3">
      <c r="A26" s="64" t="s">
        <v>356</v>
      </c>
      <c r="B26" s="63">
        <v>18</v>
      </c>
      <c r="C26" s="63" t="s">
        <v>60</v>
      </c>
      <c r="D26" s="63" t="s">
        <v>45</v>
      </c>
      <c r="E26" s="63" t="s">
        <v>65</v>
      </c>
      <c r="F26" s="63" t="s">
        <v>38</v>
      </c>
      <c r="G26" s="63" t="s">
        <v>39</v>
      </c>
      <c r="H26" s="63" t="s">
        <v>40</v>
      </c>
      <c r="I26" s="63"/>
      <c r="J26" s="63" t="s">
        <v>49</v>
      </c>
      <c r="K26" s="63" t="s">
        <v>32</v>
      </c>
      <c r="L26" s="63"/>
      <c r="M26" s="63" t="s">
        <v>30</v>
      </c>
      <c r="N26" s="63" t="s">
        <v>38</v>
      </c>
      <c r="O26" s="63" t="s">
        <v>130</v>
      </c>
      <c r="P26" s="63">
        <v>18</v>
      </c>
      <c r="Q26" s="375">
        <v>2</v>
      </c>
      <c r="R26" s="63">
        <v>7</v>
      </c>
      <c r="S26" s="63">
        <v>1</v>
      </c>
      <c r="T26" s="63">
        <v>0</v>
      </c>
      <c r="U26" s="63">
        <v>12</v>
      </c>
      <c r="V26" s="63"/>
      <c r="W26" s="63"/>
      <c r="X26" s="63"/>
      <c r="Y26" s="63" t="s">
        <v>60</v>
      </c>
      <c r="Z26" s="63">
        <v>19</v>
      </c>
    </row>
    <row r="27" spans="1:32" ht="15.75" thickBot="1" x14ac:dyDescent="0.3">
      <c r="A27" s="64" t="s">
        <v>375</v>
      </c>
      <c r="B27" s="63">
        <v>19</v>
      </c>
      <c r="C27" s="63" t="s">
        <v>32</v>
      </c>
      <c r="D27" s="63" t="s">
        <v>61</v>
      </c>
      <c r="E27" s="63" t="s">
        <v>33</v>
      </c>
      <c r="F27" s="63" t="s">
        <v>35</v>
      </c>
      <c r="G27" s="63" t="s">
        <v>62</v>
      </c>
      <c r="H27" s="63" t="s">
        <v>39</v>
      </c>
      <c r="I27" s="63"/>
      <c r="J27" s="63" t="s">
        <v>60</v>
      </c>
      <c r="K27" s="63" t="s">
        <v>39</v>
      </c>
      <c r="L27" s="63"/>
      <c r="M27" s="63" t="s">
        <v>40</v>
      </c>
      <c r="N27" s="63" t="s">
        <v>48</v>
      </c>
      <c r="O27" s="63" t="s">
        <v>128</v>
      </c>
      <c r="P27" s="63">
        <v>19</v>
      </c>
      <c r="Q27" s="375">
        <v>1</v>
      </c>
      <c r="R27" s="63">
        <v>7</v>
      </c>
      <c r="S27" s="63">
        <v>2</v>
      </c>
      <c r="T27" s="63">
        <v>0</v>
      </c>
      <c r="U27" s="63"/>
      <c r="V27" s="63"/>
      <c r="W27" s="63"/>
      <c r="X27" s="63"/>
      <c r="Y27" s="63" t="s">
        <v>32</v>
      </c>
      <c r="Z27" s="63">
        <v>14</v>
      </c>
    </row>
    <row r="28" spans="1:32" ht="15.75" thickBot="1" x14ac:dyDescent="0.3">
      <c r="A28" s="64" t="s">
        <v>369</v>
      </c>
      <c r="B28" s="63">
        <v>20</v>
      </c>
      <c r="C28" s="63" t="s">
        <v>38</v>
      </c>
      <c r="D28" s="63" t="s">
        <v>33</v>
      </c>
      <c r="E28" s="63" t="s">
        <v>48</v>
      </c>
      <c r="F28" s="63" t="s">
        <v>62</v>
      </c>
      <c r="G28" s="63" t="s">
        <v>46</v>
      </c>
      <c r="H28" s="63" t="s">
        <v>38</v>
      </c>
      <c r="I28" s="63"/>
      <c r="J28" s="63" t="s">
        <v>48</v>
      </c>
      <c r="K28" s="63" t="s">
        <v>31</v>
      </c>
      <c r="L28" s="63"/>
      <c r="M28" s="63" t="s">
        <v>35</v>
      </c>
      <c r="N28" s="63" t="s">
        <v>67</v>
      </c>
      <c r="O28" s="63" t="s">
        <v>130</v>
      </c>
      <c r="P28" s="63">
        <v>20</v>
      </c>
      <c r="Q28" s="375">
        <v>1</v>
      </c>
      <c r="R28" s="63">
        <v>4</v>
      </c>
      <c r="S28" s="63">
        <v>3</v>
      </c>
      <c r="T28" s="63">
        <v>2</v>
      </c>
      <c r="U28" s="63">
        <v>6</v>
      </c>
      <c r="V28" s="63"/>
      <c r="W28" s="63"/>
      <c r="X28" s="63"/>
      <c r="Y28" s="63" t="s">
        <v>39</v>
      </c>
      <c r="Z28" s="63">
        <v>8</v>
      </c>
    </row>
    <row r="29" spans="1:32" ht="15.75" thickBot="1" x14ac:dyDescent="0.3">
      <c r="A29" s="64" t="s">
        <v>718</v>
      </c>
      <c r="B29" s="63">
        <v>21</v>
      </c>
      <c r="C29" s="63" t="s">
        <v>63</v>
      </c>
      <c r="D29" s="63" t="s">
        <v>59</v>
      </c>
      <c r="E29" s="63" t="s">
        <v>65</v>
      </c>
      <c r="F29" s="63" t="s">
        <v>63</v>
      </c>
      <c r="G29" s="63" t="s">
        <v>46</v>
      </c>
      <c r="H29" s="63" t="s">
        <v>59</v>
      </c>
      <c r="I29" s="63"/>
      <c r="J29" s="63" t="s">
        <v>62</v>
      </c>
      <c r="K29" s="63" t="s">
        <v>67</v>
      </c>
      <c r="L29" s="63"/>
      <c r="M29" s="63" t="s">
        <v>61</v>
      </c>
      <c r="N29" s="63" t="s">
        <v>58</v>
      </c>
      <c r="O29" s="63" t="s">
        <v>130</v>
      </c>
      <c r="P29" s="63">
        <v>21</v>
      </c>
      <c r="Q29" s="375">
        <v>0</v>
      </c>
      <c r="R29" s="63">
        <v>1</v>
      </c>
      <c r="S29" s="63">
        <v>5</v>
      </c>
      <c r="T29" s="63">
        <v>4</v>
      </c>
      <c r="U29" s="63">
        <v>3</v>
      </c>
      <c r="V29" s="63"/>
      <c r="W29" s="63"/>
      <c r="X29" s="63"/>
      <c r="Y29" s="63" t="s">
        <v>65</v>
      </c>
      <c r="Z29" s="63">
        <v>2</v>
      </c>
    </row>
    <row r="30" spans="1:32" ht="15.75" thickBot="1" x14ac:dyDescent="0.3">
      <c r="A30" s="64" t="s">
        <v>719</v>
      </c>
      <c r="B30" s="63">
        <v>22</v>
      </c>
      <c r="C30" s="63" t="s">
        <v>63</v>
      </c>
      <c r="D30" s="63" t="s">
        <v>39</v>
      </c>
      <c r="E30" s="63" t="s">
        <v>63</v>
      </c>
      <c r="F30" s="63" t="s">
        <v>33</v>
      </c>
      <c r="G30" s="63" t="s">
        <v>63</v>
      </c>
      <c r="H30" s="63" t="s">
        <v>38</v>
      </c>
      <c r="I30" s="63"/>
      <c r="J30" s="63" t="s">
        <v>33</v>
      </c>
      <c r="K30" s="63" t="s">
        <v>59</v>
      </c>
      <c r="L30" s="63"/>
      <c r="M30" s="63" t="s">
        <v>33</v>
      </c>
      <c r="N30" s="63" t="s">
        <v>58</v>
      </c>
      <c r="O30" s="63" t="s">
        <v>130</v>
      </c>
      <c r="P30" s="63">
        <v>22</v>
      </c>
      <c r="Q30" s="375">
        <v>0</v>
      </c>
      <c r="R30" s="63">
        <v>5</v>
      </c>
      <c r="S30" s="63">
        <v>4</v>
      </c>
      <c r="T30" s="63">
        <v>1</v>
      </c>
      <c r="U30" s="63">
        <v>3</v>
      </c>
      <c r="V30" s="63"/>
      <c r="W30" s="63"/>
      <c r="X30" s="63"/>
      <c r="Y30" s="63" t="s">
        <v>48</v>
      </c>
      <c r="Z30" s="63">
        <v>7</v>
      </c>
    </row>
    <row r="31" spans="1:32" ht="15.75" thickBot="1" x14ac:dyDescent="0.3">
      <c r="A31" s="64" t="s">
        <v>720</v>
      </c>
      <c r="B31" s="63">
        <v>23</v>
      </c>
      <c r="C31" s="63" t="s">
        <v>32</v>
      </c>
      <c r="D31" s="63" t="s">
        <v>40</v>
      </c>
      <c r="E31" s="63" t="s">
        <v>47</v>
      </c>
      <c r="F31" s="63" t="s">
        <v>60</v>
      </c>
      <c r="G31" s="63" t="s">
        <v>39</v>
      </c>
      <c r="H31" s="63" t="s">
        <v>36</v>
      </c>
      <c r="I31" s="63"/>
      <c r="J31" s="63" t="s">
        <v>33</v>
      </c>
      <c r="K31" s="63" t="s">
        <v>33</v>
      </c>
      <c r="L31" s="63"/>
      <c r="M31" s="63" t="s">
        <v>28</v>
      </c>
      <c r="N31" s="63" t="s">
        <v>60</v>
      </c>
      <c r="O31" s="63" t="s">
        <v>130</v>
      </c>
      <c r="P31" s="63">
        <v>23</v>
      </c>
      <c r="Q31" s="375">
        <v>2</v>
      </c>
      <c r="R31" s="63">
        <v>7</v>
      </c>
      <c r="S31" s="63">
        <v>0</v>
      </c>
      <c r="T31" s="63">
        <v>1</v>
      </c>
      <c r="U31" s="63">
        <v>4</v>
      </c>
      <c r="V31" s="63"/>
      <c r="W31" s="63"/>
      <c r="X31" s="63"/>
      <c r="Y31" s="63" t="s">
        <v>60</v>
      </c>
      <c r="Z31" s="63">
        <v>17</v>
      </c>
    </row>
    <row r="32" spans="1:32" ht="15.75" thickBot="1" x14ac:dyDescent="0.3">
      <c r="A32" s="64" t="s">
        <v>721</v>
      </c>
      <c r="B32" s="63">
        <v>24</v>
      </c>
      <c r="C32" s="63" t="s">
        <v>60</v>
      </c>
      <c r="D32" s="63" t="s">
        <v>45</v>
      </c>
      <c r="E32" s="63" t="s">
        <v>62</v>
      </c>
      <c r="F32" s="63" t="s">
        <v>67</v>
      </c>
      <c r="G32" s="63" t="s">
        <v>46</v>
      </c>
      <c r="H32" s="63" t="s">
        <v>45</v>
      </c>
      <c r="I32" s="63"/>
      <c r="J32" s="63" t="s">
        <v>60</v>
      </c>
      <c r="K32" s="63" t="s">
        <v>60</v>
      </c>
      <c r="L32" s="63"/>
      <c r="M32" s="63" t="s">
        <v>36</v>
      </c>
      <c r="N32" s="63" t="s">
        <v>48</v>
      </c>
      <c r="O32" s="63" t="s">
        <v>130</v>
      </c>
      <c r="P32" s="63">
        <v>24</v>
      </c>
      <c r="Q32" s="375">
        <v>0</v>
      </c>
      <c r="R32" s="63">
        <v>6</v>
      </c>
      <c r="S32" s="63">
        <v>2</v>
      </c>
      <c r="T32" s="63">
        <v>2</v>
      </c>
      <c r="U32" s="63">
        <v>3</v>
      </c>
      <c r="V32" s="63"/>
      <c r="W32" s="63">
        <v>4</v>
      </c>
      <c r="X32" s="63"/>
      <c r="Y32" s="63" t="s">
        <v>33</v>
      </c>
      <c r="Z32" s="63">
        <v>12</v>
      </c>
    </row>
    <row r="33" spans="1:26" ht="15.75" thickBot="1" x14ac:dyDescent="0.3">
      <c r="A33" s="64" t="s">
        <v>376</v>
      </c>
      <c r="B33" s="63">
        <v>25</v>
      </c>
      <c r="C33" s="63" t="s">
        <v>106</v>
      </c>
      <c r="D33" s="63" t="s">
        <v>73</v>
      </c>
      <c r="E33" s="63" t="s">
        <v>39</v>
      </c>
      <c r="F33" s="63" t="s">
        <v>39</v>
      </c>
      <c r="G33" s="63" t="s">
        <v>71</v>
      </c>
      <c r="H33" s="63"/>
      <c r="I33" s="63"/>
      <c r="J33" s="63" t="s">
        <v>77</v>
      </c>
      <c r="K33" s="63" t="s">
        <v>722</v>
      </c>
      <c r="L33" s="63"/>
      <c r="M33" s="63" t="s">
        <v>71</v>
      </c>
      <c r="N33" s="63"/>
      <c r="O33" s="63" t="s">
        <v>129</v>
      </c>
      <c r="P33" s="63">
        <v>25</v>
      </c>
      <c r="Q33" s="375">
        <v>6</v>
      </c>
      <c r="R33" s="63">
        <v>2</v>
      </c>
      <c r="S33" s="63">
        <v>0</v>
      </c>
      <c r="T33" s="63">
        <v>0</v>
      </c>
      <c r="U33" s="63">
        <v>85</v>
      </c>
      <c r="V33" s="63"/>
      <c r="W33" s="63"/>
      <c r="X33" s="63"/>
      <c r="Y33" s="63" t="s">
        <v>73</v>
      </c>
      <c r="Z33" s="63">
        <v>32</v>
      </c>
    </row>
    <row r="34" spans="1:26" ht="15.75" thickBot="1" x14ac:dyDescent="0.3">
      <c r="A34" s="64" t="s">
        <v>370</v>
      </c>
      <c r="B34" s="63">
        <v>26</v>
      </c>
      <c r="C34" s="63" t="s">
        <v>40</v>
      </c>
      <c r="D34" s="63" t="s">
        <v>69</v>
      </c>
      <c r="E34" s="63" t="s">
        <v>61</v>
      </c>
      <c r="F34" s="63" t="s">
        <v>34</v>
      </c>
      <c r="G34" s="63" t="s">
        <v>58</v>
      </c>
      <c r="H34" s="63" t="s">
        <v>36</v>
      </c>
      <c r="I34" s="63"/>
      <c r="J34" s="63" t="s">
        <v>40</v>
      </c>
      <c r="K34" s="63" t="s">
        <v>61</v>
      </c>
      <c r="L34" s="63"/>
      <c r="M34" s="63" t="s">
        <v>40</v>
      </c>
      <c r="N34" s="63" t="s">
        <v>38</v>
      </c>
      <c r="O34" s="63" t="s">
        <v>128</v>
      </c>
      <c r="P34" s="63">
        <v>26</v>
      </c>
      <c r="Q34" s="375">
        <v>5</v>
      </c>
      <c r="R34" s="63">
        <v>4</v>
      </c>
      <c r="S34" s="63">
        <v>1</v>
      </c>
      <c r="T34" s="63">
        <v>0</v>
      </c>
      <c r="U34" s="63">
        <v>18</v>
      </c>
      <c r="V34" s="63"/>
      <c r="W34" s="63"/>
      <c r="X34" s="63"/>
      <c r="Y34" s="63" t="s">
        <v>35</v>
      </c>
      <c r="Z34" s="63">
        <v>25</v>
      </c>
    </row>
    <row r="35" spans="1:26" ht="15.75" thickBot="1" x14ac:dyDescent="0.3">
      <c r="A35" s="64" t="s">
        <v>723</v>
      </c>
      <c r="B35" s="63">
        <v>27</v>
      </c>
      <c r="C35" s="63" t="s">
        <v>35</v>
      </c>
      <c r="D35" s="63" t="s">
        <v>60</v>
      </c>
      <c r="E35" s="63" t="s">
        <v>67</v>
      </c>
      <c r="F35" s="63" t="s">
        <v>45</v>
      </c>
      <c r="G35" s="63" t="s">
        <v>58</v>
      </c>
      <c r="H35" s="63" t="s">
        <v>49</v>
      </c>
      <c r="I35" s="63"/>
      <c r="J35" s="63" t="s">
        <v>36</v>
      </c>
      <c r="K35" s="63" t="s">
        <v>58</v>
      </c>
      <c r="L35" s="63"/>
      <c r="M35" s="63" t="s">
        <v>45</v>
      </c>
      <c r="N35" s="63" t="s">
        <v>48</v>
      </c>
      <c r="O35" s="63" t="s">
        <v>130</v>
      </c>
      <c r="P35" s="63">
        <v>27</v>
      </c>
      <c r="Q35" s="375">
        <v>0</v>
      </c>
      <c r="R35" s="63">
        <v>6</v>
      </c>
      <c r="S35" s="63">
        <v>3</v>
      </c>
      <c r="T35" s="63">
        <v>1</v>
      </c>
      <c r="U35" s="63">
        <v>9</v>
      </c>
      <c r="V35" s="63"/>
      <c r="W35" s="63">
        <v>5</v>
      </c>
      <c r="X35" s="63"/>
      <c r="Y35" s="63" t="s">
        <v>33</v>
      </c>
      <c r="Z35" s="63">
        <v>13</v>
      </c>
    </row>
    <row r="36" spans="1:26" ht="15.75" thickBot="1" x14ac:dyDescent="0.3">
      <c r="A36" s="64" t="s">
        <v>724</v>
      </c>
      <c r="B36" s="63">
        <v>28</v>
      </c>
      <c r="C36" s="63" t="s">
        <v>61</v>
      </c>
      <c r="D36" s="63" t="s">
        <v>61</v>
      </c>
      <c r="E36" s="63" t="s">
        <v>63</v>
      </c>
      <c r="F36" s="63" t="s">
        <v>59</v>
      </c>
      <c r="G36" s="63" t="s">
        <v>48</v>
      </c>
      <c r="H36" s="63" t="s">
        <v>32</v>
      </c>
      <c r="I36" s="63"/>
      <c r="J36" s="63" t="s">
        <v>49</v>
      </c>
      <c r="K36" s="63" t="s">
        <v>65</v>
      </c>
      <c r="L36" s="63"/>
      <c r="M36" s="63" t="s">
        <v>38</v>
      </c>
      <c r="N36" s="63" t="s">
        <v>33</v>
      </c>
      <c r="O36" s="63" t="s">
        <v>130</v>
      </c>
      <c r="P36" s="63">
        <v>28</v>
      </c>
      <c r="Q36" s="375">
        <v>0</v>
      </c>
      <c r="R36" s="63">
        <v>6</v>
      </c>
      <c r="S36" s="63">
        <v>3</v>
      </c>
      <c r="T36" s="63">
        <v>1</v>
      </c>
      <c r="U36" s="63">
        <v>9</v>
      </c>
      <c r="V36" s="63"/>
      <c r="W36" s="63"/>
      <c r="X36" s="63"/>
      <c r="Y36" s="63" t="s">
        <v>38</v>
      </c>
      <c r="Z36" s="63">
        <v>9</v>
      </c>
    </row>
    <row r="37" spans="1:26" ht="15.75" thickBot="1" x14ac:dyDescent="0.3">
      <c r="A37" s="64" t="s">
        <v>725</v>
      </c>
      <c r="B37" s="63">
        <v>29</v>
      </c>
      <c r="C37" s="63" t="s">
        <v>30</v>
      </c>
      <c r="D37" s="63" t="s">
        <v>36</v>
      </c>
      <c r="E37" s="63" t="s">
        <v>49</v>
      </c>
      <c r="F37" s="63" t="s">
        <v>106</v>
      </c>
      <c r="G37" s="63" t="s">
        <v>38</v>
      </c>
      <c r="H37" s="63" t="s">
        <v>45</v>
      </c>
      <c r="I37" s="63"/>
      <c r="J37" s="63" t="s">
        <v>45</v>
      </c>
      <c r="K37" s="63" t="s">
        <v>48</v>
      </c>
      <c r="L37" s="63"/>
      <c r="M37" s="63" t="s">
        <v>29</v>
      </c>
      <c r="N37" s="63" t="s">
        <v>60</v>
      </c>
      <c r="O37" s="63" t="s">
        <v>130</v>
      </c>
      <c r="P37" s="63">
        <v>29</v>
      </c>
      <c r="Q37" s="375">
        <v>3</v>
      </c>
      <c r="R37" s="63">
        <v>6</v>
      </c>
      <c r="S37" s="63">
        <v>1</v>
      </c>
      <c r="T37" s="63">
        <v>0</v>
      </c>
      <c r="U37" s="63">
        <v>13</v>
      </c>
      <c r="V37" s="63"/>
      <c r="W37" s="63">
        <v>2</v>
      </c>
      <c r="X37" s="63"/>
      <c r="Y37" s="63" t="s">
        <v>45</v>
      </c>
      <c r="Z37" s="63">
        <v>29</v>
      </c>
    </row>
    <row r="38" spans="1:26" ht="15.75" thickBot="1" x14ac:dyDescent="0.3">
      <c r="A38" s="64" t="s">
        <v>358</v>
      </c>
      <c r="B38" s="63">
        <v>30</v>
      </c>
      <c r="C38" s="63" t="s">
        <v>75</v>
      </c>
      <c r="D38" s="63" t="s">
        <v>36</v>
      </c>
      <c r="E38" s="63" t="s">
        <v>67</v>
      </c>
      <c r="F38" s="63" t="s">
        <v>48</v>
      </c>
      <c r="G38" s="63" t="s">
        <v>48</v>
      </c>
      <c r="H38" s="63" t="s">
        <v>60</v>
      </c>
      <c r="I38" s="63"/>
      <c r="J38" s="63" t="s">
        <v>36</v>
      </c>
      <c r="K38" s="63" t="s">
        <v>38</v>
      </c>
      <c r="L38" s="63"/>
      <c r="M38" s="63" t="s">
        <v>45</v>
      </c>
      <c r="N38" s="63" t="s">
        <v>48</v>
      </c>
      <c r="O38" s="63" t="s">
        <v>130</v>
      </c>
      <c r="P38" s="63">
        <v>30</v>
      </c>
      <c r="Q38" s="375">
        <v>1</v>
      </c>
      <c r="R38" s="63">
        <v>5</v>
      </c>
      <c r="S38" s="63">
        <v>3</v>
      </c>
      <c r="T38" s="63">
        <v>1</v>
      </c>
      <c r="U38" s="63">
        <v>34</v>
      </c>
      <c r="V38" s="63"/>
      <c r="W38" s="63">
        <v>1</v>
      </c>
      <c r="X38" s="63"/>
      <c r="Y38" s="63" t="s">
        <v>60</v>
      </c>
      <c r="Z38" s="63">
        <v>18</v>
      </c>
    </row>
    <row r="39" spans="1:26" ht="15.75" thickBot="1" x14ac:dyDescent="0.3">
      <c r="A39" s="64" t="s">
        <v>366</v>
      </c>
      <c r="B39" s="63">
        <v>31</v>
      </c>
      <c r="C39" s="63" t="s">
        <v>28</v>
      </c>
      <c r="D39" s="63" t="s">
        <v>68</v>
      </c>
      <c r="E39" s="63" t="s">
        <v>45</v>
      </c>
      <c r="F39" s="63" t="s">
        <v>35</v>
      </c>
      <c r="G39" s="63" t="s">
        <v>62</v>
      </c>
      <c r="H39" s="63" t="s">
        <v>35</v>
      </c>
      <c r="I39" s="63"/>
      <c r="J39" s="63" t="s">
        <v>49</v>
      </c>
      <c r="K39" s="63" t="s">
        <v>65</v>
      </c>
      <c r="L39" s="63"/>
      <c r="M39" s="63" t="s">
        <v>73</v>
      </c>
      <c r="N39" s="63" t="s">
        <v>32</v>
      </c>
      <c r="O39" s="63" t="s">
        <v>128</v>
      </c>
      <c r="P39" s="63">
        <v>31</v>
      </c>
      <c r="Q39" s="375">
        <v>3</v>
      </c>
      <c r="R39" s="63">
        <v>5</v>
      </c>
      <c r="S39" s="63">
        <v>2</v>
      </c>
      <c r="T39" s="63">
        <v>0</v>
      </c>
      <c r="U39" s="63">
        <v>14</v>
      </c>
      <c r="V39" s="63"/>
      <c r="W39" s="63">
        <v>2</v>
      </c>
      <c r="X39" s="63"/>
      <c r="Y39" s="63" t="s">
        <v>36</v>
      </c>
      <c r="Z39" s="63">
        <v>27</v>
      </c>
    </row>
    <row r="40" spans="1:26" ht="15.75" thickBot="1" x14ac:dyDescent="0.3">
      <c r="A40" s="64" t="s">
        <v>371</v>
      </c>
      <c r="B40" s="63">
        <v>32</v>
      </c>
      <c r="C40" s="63" t="s">
        <v>33</v>
      </c>
      <c r="D40" s="63" t="s">
        <v>28</v>
      </c>
      <c r="E40" s="63" t="s">
        <v>49</v>
      </c>
      <c r="F40" s="63" t="s">
        <v>45</v>
      </c>
      <c r="G40" s="63" t="s">
        <v>58</v>
      </c>
      <c r="H40" s="63" t="s">
        <v>63</v>
      </c>
      <c r="I40" s="63"/>
      <c r="J40" s="63" t="s">
        <v>49</v>
      </c>
      <c r="K40" s="63" t="s">
        <v>39</v>
      </c>
      <c r="L40" s="63"/>
      <c r="M40" s="63" t="s">
        <v>72</v>
      </c>
      <c r="N40" s="63" t="s">
        <v>35</v>
      </c>
      <c r="O40" s="63" t="s">
        <v>128</v>
      </c>
      <c r="P40" s="63">
        <v>32</v>
      </c>
      <c r="Q40" s="375">
        <v>2</v>
      </c>
      <c r="R40" s="63">
        <v>6</v>
      </c>
      <c r="S40" s="63">
        <v>2</v>
      </c>
      <c r="T40" s="63">
        <v>0</v>
      </c>
      <c r="U40" s="63">
        <v>9</v>
      </c>
      <c r="V40" s="63"/>
      <c r="W40" s="63">
        <v>1</v>
      </c>
      <c r="X40" s="63"/>
      <c r="Y40" s="63" t="s">
        <v>61</v>
      </c>
      <c r="Z40" s="63">
        <v>22</v>
      </c>
    </row>
    <row r="41" spans="1:26" ht="15.75" thickBot="1" x14ac:dyDescent="0.3">
      <c r="A41" s="64" t="s">
        <v>726</v>
      </c>
      <c r="B41" s="63">
        <v>33</v>
      </c>
      <c r="C41" s="63" t="s">
        <v>61</v>
      </c>
      <c r="D41" s="63" t="s">
        <v>28</v>
      </c>
      <c r="E41" s="63" t="s">
        <v>33</v>
      </c>
      <c r="F41" s="63" t="s">
        <v>48</v>
      </c>
      <c r="G41" s="63" t="s">
        <v>59</v>
      </c>
      <c r="H41" s="63" t="s">
        <v>36</v>
      </c>
      <c r="I41" s="63"/>
      <c r="J41" s="63" t="s">
        <v>45</v>
      </c>
      <c r="K41" s="63" t="s">
        <v>39</v>
      </c>
      <c r="L41" s="63"/>
      <c r="M41" s="63" t="s">
        <v>45</v>
      </c>
      <c r="N41" s="63" t="s">
        <v>35</v>
      </c>
      <c r="O41" s="63" t="s">
        <v>130</v>
      </c>
      <c r="P41" s="63">
        <v>33</v>
      </c>
      <c r="Q41" s="375">
        <v>1</v>
      </c>
      <c r="R41" s="63">
        <v>7</v>
      </c>
      <c r="S41" s="63">
        <v>1</v>
      </c>
      <c r="T41" s="63">
        <v>1</v>
      </c>
      <c r="U41" s="63">
        <v>9</v>
      </c>
      <c r="V41" s="63"/>
      <c r="W41" s="63"/>
      <c r="X41" s="63"/>
      <c r="Y41" s="63" t="s">
        <v>61</v>
      </c>
      <c r="Z41" s="63">
        <v>21</v>
      </c>
    </row>
    <row r="42" spans="1:26" ht="15.75" thickBot="1" x14ac:dyDescent="0.3">
      <c r="A42" s="64" t="s">
        <v>377</v>
      </c>
      <c r="B42" s="63">
        <v>34</v>
      </c>
      <c r="C42" s="63" t="s">
        <v>31</v>
      </c>
      <c r="D42" s="63" t="s">
        <v>29</v>
      </c>
      <c r="E42" s="63" t="s">
        <v>72</v>
      </c>
      <c r="F42" s="63" t="s">
        <v>39</v>
      </c>
      <c r="G42" s="63" t="s">
        <v>48</v>
      </c>
      <c r="H42" s="63" t="s">
        <v>45</v>
      </c>
      <c r="I42" s="63"/>
      <c r="J42" s="63" t="s">
        <v>45</v>
      </c>
      <c r="K42" s="63" t="s">
        <v>65</v>
      </c>
      <c r="L42" s="63"/>
      <c r="M42" s="63" t="s">
        <v>74</v>
      </c>
      <c r="N42" s="63" t="s">
        <v>60</v>
      </c>
      <c r="O42" s="63" t="s">
        <v>128</v>
      </c>
      <c r="P42" s="63">
        <v>34</v>
      </c>
      <c r="Q42" s="375">
        <v>4</v>
      </c>
      <c r="R42" s="63">
        <v>4</v>
      </c>
      <c r="S42" s="63">
        <v>2</v>
      </c>
      <c r="T42" s="63">
        <v>0</v>
      </c>
      <c r="U42" s="63">
        <v>22</v>
      </c>
      <c r="V42" s="63"/>
      <c r="W42" s="63">
        <v>2</v>
      </c>
      <c r="X42" s="63"/>
      <c r="Y42" s="63" t="s">
        <v>36</v>
      </c>
      <c r="Z42" s="63">
        <v>27</v>
      </c>
    </row>
    <row r="43" spans="1:26" ht="15.75" thickBot="1" x14ac:dyDescent="0.3">
      <c r="A43" s="64" t="s">
        <v>378</v>
      </c>
      <c r="B43" s="63">
        <v>35</v>
      </c>
      <c r="C43" s="63" t="s">
        <v>36</v>
      </c>
      <c r="D43" s="63" t="s">
        <v>45</v>
      </c>
      <c r="E43" s="63" t="s">
        <v>38</v>
      </c>
      <c r="F43" s="63" t="s">
        <v>48</v>
      </c>
      <c r="G43" s="63" t="s">
        <v>58</v>
      </c>
      <c r="H43" s="63" t="s">
        <v>36</v>
      </c>
      <c r="I43" s="63"/>
      <c r="J43" s="63" t="s">
        <v>40</v>
      </c>
      <c r="K43" s="63" t="s">
        <v>39</v>
      </c>
      <c r="L43" s="63"/>
      <c r="M43" s="63" t="s">
        <v>30</v>
      </c>
      <c r="N43" s="63" t="s">
        <v>33</v>
      </c>
      <c r="O43" s="63" t="s">
        <v>128</v>
      </c>
      <c r="P43" s="63">
        <v>35</v>
      </c>
      <c r="Q43" s="375">
        <v>2</v>
      </c>
      <c r="R43" s="63">
        <v>6</v>
      </c>
      <c r="S43" s="63">
        <v>2</v>
      </c>
      <c r="T43" s="63">
        <v>0</v>
      </c>
      <c r="U43" s="63">
        <v>5</v>
      </c>
      <c r="V43" s="63"/>
      <c r="W43" s="63"/>
      <c r="X43" s="63"/>
      <c r="Y43" s="63" t="s">
        <v>61</v>
      </c>
      <c r="Z43" s="63">
        <v>20</v>
      </c>
    </row>
    <row r="44" spans="1:26" ht="15.75" thickBot="1" x14ac:dyDescent="0.3">
      <c r="A44" s="67" t="s">
        <v>70</v>
      </c>
      <c r="B44" s="63"/>
      <c r="C44" s="67">
        <v>11</v>
      </c>
      <c r="D44" s="67">
        <v>15</v>
      </c>
      <c r="E44" s="67">
        <v>1</v>
      </c>
      <c r="F44" s="67">
        <v>4</v>
      </c>
      <c r="G44" s="67">
        <v>1</v>
      </c>
      <c r="H44" s="67">
        <v>3</v>
      </c>
      <c r="I44" s="67"/>
      <c r="J44" s="67">
        <v>5</v>
      </c>
      <c r="K44" s="67">
        <v>2</v>
      </c>
      <c r="L44" s="67"/>
      <c r="M44" s="67">
        <v>16</v>
      </c>
      <c r="N44" s="67">
        <v>3</v>
      </c>
      <c r="O44" s="67"/>
      <c r="P44" s="63"/>
      <c r="Q44" s="375">
        <v>61</v>
      </c>
      <c r="R44" s="63">
        <v>172</v>
      </c>
      <c r="S44" s="63">
        <v>68</v>
      </c>
      <c r="T44" s="63">
        <v>37</v>
      </c>
      <c r="U44" s="268"/>
      <c r="V44" s="269"/>
      <c r="W44" s="269"/>
      <c r="X44" s="269"/>
      <c r="Y44" s="269"/>
      <c r="Z44" s="270"/>
    </row>
    <row r="45" spans="1:26" x14ac:dyDescent="0.25">
      <c r="A45" s="156" t="s">
        <v>425</v>
      </c>
    </row>
    <row r="46" spans="1:26" x14ac:dyDescent="0.25">
      <c r="A46" s="273" t="e" vm="2">
        <v>#VALUE!</v>
      </c>
      <c r="B46" s="349" t="s">
        <v>79</v>
      </c>
      <c r="C46" s="273" t="e" vm="1">
        <v>#VALUE!</v>
      </c>
    </row>
    <row r="47" spans="1:26" x14ac:dyDescent="0.25">
      <c r="A47" s="273"/>
      <c r="B47" s="59"/>
      <c r="C47" s="273"/>
    </row>
    <row r="48" spans="1:26" x14ac:dyDescent="0.25">
      <c r="A48" s="273"/>
      <c r="B48" s="59"/>
      <c r="C48" s="273"/>
    </row>
    <row r="49" spans="1:32" x14ac:dyDescent="0.25">
      <c r="A49" s="273"/>
      <c r="B49" s="349" t="s">
        <v>80</v>
      </c>
      <c r="C49" s="273"/>
    </row>
    <row r="50" spans="1:32" x14ac:dyDescent="0.25">
      <c r="A50" s="273"/>
      <c r="B50" s="349" t="s">
        <v>81</v>
      </c>
      <c r="C50" s="273"/>
    </row>
    <row r="51" spans="1:32" x14ac:dyDescent="0.25">
      <c r="A51" s="273"/>
      <c r="B51" s="349" t="s">
        <v>82</v>
      </c>
      <c r="C51" s="273"/>
    </row>
    <row r="52" spans="1:32" ht="15.75" thickBot="1" x14ac:dyDescent="0.3">
      <c r="A52" s="273"/>
      <c r="B52" s="349" t="s">
        <v>427</v>
      </c>
      <c r="C52" s="273"/>
    </row>
    <row r="53" spans="1:32" ht="16.5" thickBot="1" x14ac:dyDescent="0.3">
      <c r="A53" s="350" t="s">
        <v>84</v>
      </c>
      <c r="B53" s="63" t="s">
        <v>85</v>
      </c>
      <c r="C53" s="350" t="s">
        <v>86</v>
      </c>
      <c r="D53" s="63" t="s">
        <v>87</v>
      </c>
      <c r="E53" s="350" t="s">
        <v>88</v>
      </c>
      <c r="F53" s="63" t="s">
        <v>112</v>
      </c>
      <c r="G53" s="350" t="s">
        <v>89</v>
      </c>
      <c r="H53" s="63" t="s">
        <v>135</v>
      </c>
      <c r="AE53" s="14">
        <v>0</v>
      </c>
      <c r="AF53" s="14">
        <f>COUNTIF($Q$56:$Q$91,"=0")</f>
        <v>15</v>
      </c>
    </row>
    <row r="54" spans="1:32" ht="16.5" thickBot="1" x14ac:dyDescent="0.3">
      <c r="A54" s="352" t="s">
        <v>41</v>
      </c>
      <c r="B54" s="352" t="s">
        <v>37</v>
      </c>
      <c r="C54" s="271" t="s">
        <v>50</v>
      </c>
      <c r="D54" s="271" t="s">
        <v>51</v>
      </c>
      <c r="E54" s="271" t="s">
        <v>52</v>
      </c>
      <c r="F54" s="271" t="s">
        <v>53</v>
      </c>
      <c r="G54" s="271" t="s">
        <v>313</v>
      </c>
      <c r="H54" s="271" t="s">
        <v>54</v>
      </c>
      <c r="I54" s="271" t="s">
        <v>55</v>
      </c>
      <c r="J54" s="271" t="s">
        <v>56</v>
      </c>
      <c r="K54" s="271" t="s">
        <v>57</v>
      </c>
      <c r="L54" s="352" t="s">
        <v>353</v>
      </c>
      <c r="M54" s="271" t="s">
        <v>173</v>
      </c>
      <c r="N54" s="271" t="s">
        <v>354</v>
      </c>
      <c r="O54" s="271" t="s">
        <v>127</v>
      </c>
      <c r="P54" s="352" t="s">
        <v>37</v>
      </c>
      <c r="Q54" s="373" t="s">
        <v>154</v>
      </c>
      <c r="R54" s="352" t="s">
        <v>155</v>
      </c>
      <c r="S54" s="352" t="s">
        <v>156</v>
      </c>
      <c r="T54" s="352" t="s">
        <v>157</v>
      </c>
      <c r="U54" s="354" t="s">
        <v>158</v>
      </c>
      <c r="V54" s="355"/>
      <c r="W54" s="354" t="s">
        <v>159</v>
      </c>
      <c r="X54" s="355"/>
      <c r="Y54" s="352" t="s">
        <v>107</v>
      </c>
      <c r="Z54" s="352" t="s">
        <v>160</v>
      </c>
      <c r="AE54" s="14">
        <v>1</v>
      </c>
      <c r="AF54" s="14">
        <f>COUNTIF($Q$56:$Q$91,"=1")</f>
        <v>11</v>
      </c>
    </row>
    <row r="55" spans="1:32" ht="16.5" thickBot="1" x14ac:dyDescent="0.3">
      <c r="A55" s="353"/>
      <c r="B55" s="353"/>
      <c r="C55" s="272"/>
      <c r="D55" s="272"/>
      <c r="E55" s="272"/>
      <c r="F55" s="272"/>
      <c r="G55" s="272"/>
      <c r="H55" s="272"/>
      <c r="I55" s="272"/>
      <c r="J55" s="272"/>
      <c r="K55" s="272"/>
      <c r="L55" s="353"/>
      <c r="M55" s="272"/>
      <c r="N55" s="272"/>
      <c r="O55" s="272"/>
      <c r="P55" s="353"/>
      <c r="Q55" s="374"/>
      <c r="R55" s="353"/>
      <c r="S55" s="353"/>
      <c r="T55" s="353"/>
      <c r="U55" s="351" t="s">
        <v>161</v>
      </c>
      <c r="V55" s="351" t="s">
        <v>162</v>
      </c>
      <c r="W55" s="351" t="s">
        <v>161</v>
      </c>
      <c r="X55" s="351" t="s">
        <v>162</v>
      </c>
      <c r="Y55" s="353"/>
      <c r="Z55" s="353"/>
      <c r="AE55" s="14">
        <v>2</v>
      </c>
      <c r="AF55" s="14">
        <f>COUNTIF($Q$56:$Q$91,"=2")</f>
        <v>4</v>
      </c>
    </row>
    <row r="56" spans="1:32" ht="16.5" thickBot="1" x14ac:dyDescent="0.3">
      <c r="A56" s="64" t="s">
        <v>727</v>
      </c>
      <c r="B56" s="63">
        <v>1</v>
      </c>
      <c r="C56" s="63" t="s">
        <v>63</v>
      </c>
      <c r="D56" s="63" t="s">
        <v>33</v>
      </c>
      <c r="E56" s="63" t="s">
        <v>58</v>
      </c>
      <c r="F56" s="63" t="s">
        <v>49</v>
      </c>
      <c r="G56" s="63" t="s">
        <v>67</v>
      </c>
      <c r="H56" s="63" t="s">
        <v>65</v>
      </c>
      <c r="I56" s="63" t="s">
        <v>33</v>
      </c>
      <c r="J56" s="63" t="s">
        <v>38</v>
      </c>
      <c r="K56" s="63" t="s">
        <v>59</v>
      </c>
      <c r="L56" s="350"/>
      <c r="M56" s="63" t="s">
        <v>67</v>
      </c>
      <c r="N56" s="63" t="s">
        <v>48</v>
      </c>
      <c r="O56" s="63" t="s">
        <v>128</v>
      </c>
      <c r="P56" s="63">
        <v>1</v>
      </c>
      <c r="Q56" s="375">
        <v>0</v>
      </c>
      <c r="R56" s="63">
        <v>4</v>
      </c>
      <c r="S56" s="63">
        <v>4</v>
      </c>
      <c r="T56" s="63">
        <v>3</v>
      </c>
      <c r="U56" s="63">
        <v>8</v>
      </c>
      <c r="V56" s="63"/>
      <c r="W56" s="63">
        <v>4</v>
      </c>
      <c r="X56" s="63"/>
      <c r="Y56" s="63" t="s">
        <v>63</v>
      </c>
      <c r="Z56" s="63">
        <v>3</v>
      </c>
      <c r="AE56" s="14">
        <v>3</v>
      </c>
      <c r="AF56" s="14">
        <f>COUNTIF($Q$56:$Q$91,"=3")</f>
        <v>4</v>
      </c>
    </row>
    <row r="57" spans="1:32" ht="16.5" thickBot="1" x14ac:dyDescent="0.3">
      <c r="A57" s="64" t="s">
        <v>728</v>
      </c>
      <c r="B57" s="63">
        <v>2</v>
      </c>
      <c r="C57" s="63" t="s">
        <v>61</v>
      </c>
      <c r="D57" s="63" t="s">
        <v>61</v>
      </c>
      <c r="E57" s="63" t="s">
        <v>65</v>
      </c>
      <c r="F57" s="63" t="s">
        <v>39</v>
      </c>
      <c r="G57" s="63" t="s">
        <v>63</v>
      </c>
      <c r="H57" s="63" t="s">
        <v>34</v>
      </c>
      <c r="I57" s="63" t="s">
        <v>35</v>
      </c>
      <c r="J57" s="63" t="s">
        <v>40</v>
      </c>
      <c r="K57" s="63" t="s">
        <v>63</v>
      </c>
      <c r="L57" s="350"/>
      <c r="M57" s="63" t="s">
        <v>62</v>
      </c>
      <c r="N57" s="63" t="s">
        <v>48</v>
      </c>
      <c r="O57" s="63" t="s">
        <v>129</v>
      </c>
      <c r="P57" s="63">
        <v>2</v>
      </c>
      <c r="Q57" s="375">
        <v>2</v>
      </c>
      <c r="R57" s="63">
        <v>4</v>
      </c>
      <c r="S57" s="63">
        <v>5</v>
      </c>
      <c r="T57" s="63">
        <v>0</v>
      </c>
      <c r="U57" s="63">
        <v>16</v>
      </c>
      <c r="V57" s="63"/>
      <c r="W57" s="63">
        <v>4</v>
      </c>
      <c r="X57" s="63"/>
      <c r="Y57" s="63" t="s">
        <v>33</v>
      </c>
      <c r="Z57" s="63">
        <v>14</v>
      </c>
      <c r="AE57" s="14">
        <v>4</v>
      </c>
      <c r="AF57" s="14">
        <f>COUNTIF($Q$56:$Q$91,"=4")</f>
        <v>0</v>
      </c>
    </row>
    <row r="58" spans="1:32" ht="16.5" thickBot="1" x14ac:dyDescent="0.3">
      <c r="A58" s="64" t="s">
        <v>729</v>
      </c>
      <c r="B58" s="63">
        <v>3</v>
      </c>
      <c r="C58" s="63" t="s">
        <v>45</v>
      </c>
      <c r="D58" s="63" t="s">
        <v>45</v>
      </c>
      <c r="E58" s="63" t="s">
        <v>48</v>
      </c>
      <c r="F58" s="63" t="s">
        <v>33</v>
      </c>
      <c r="G58" s="63" t="s">
        <v>62</v>
      </c>
      <c r="H58" s="63" t="s">
        <v>72</v>
      </c>
      <c r="I58" s="63" t="s">
        <v>63</v>
      </c>
      <c r="J58" s="63" t="s">
        <v>45</v>
      </c>
      <c r="K58" s="63" t="s">
        <v>33</v>
      </c>
      <c r="L58" s="350"/>
      <c r="M58" s="63" t="s">
        <v>39</v>
      </c>
      <c r="N58" s="63" t="s">
        <v>48</v>
      </c>
      <c r="O58" s="63" t="s">
        <v>128</v>
      </c>
      <c r="P58" s="63">
        <v>3</v>
      </c>
      <c r="Q58" s="375">
        <v>1</v>
      </c>
      <c r="R58" s="63">
        <v>6</v>
      </c>
      <c r="S58" s="63">
        <v>4</v>
      </c>
      <c r="T58" s="63">
        <v>0</v>
      </c>
      <c r="U58" s="63">
        <v>19</v>
      </c>
      <c r="V58" s="63"/>
      <c r="W58" s="63"/>
      <c r="X58" s="63"/>
      <c r="Y58" s="63" t="s">
        <v>60</v>
      </c>
      <c r="Z58" s="63">
        <v>18</v>
      </c>
      <c r="AE58" s="14">
        <v>5</v>
      </c>
      <c r="AF58" s="14">
        <f>COUNTIF($Q$56:$Q$91,"=5")</f>
        <v>1</v>
      </c>
    </row>
    <row r="59" spans="1:32" ht="16.5" thickBot="1" x14ac:dyDescent="0.3">
      <c r="A59" s="64" t="s">
        <v>730</v>
      </c>
      <c r="B59" s="63">
        <v>4</v>
      </c>
      <c r="C59" s="63" t="s">
        <v>60</v>
      </c>
      <c r="D59" s="63" t="s">
        <v>35</v>
      </c>
      <c r="E59" s="63" t="s">
        <v>62</v>
      </c>
      <c r="F59" s="63" t="s">
        <v>33</v>
      </c>
      <c r="G59" s="63" t="s">
        <v>63</v>
      </c>
      <c r="H59" s="63" t="s">
        <v>40</v>
      </c>
      <c r="I59" s="63" t="s">
        <v>33</v>
      </c>
      <c r="J59" s="63" t="s">
        <v>36</v>
      </c>
      <c r="K59" s="63" t="s">
        <v>61</v>
      </c>
      <c r="L59" s="350"/>
      <c r="M59" s="63" t="s">
        <v>59</v>
      </c>
      <c r="N59" s="63" t="s">
        <v>48</v>
      </c>
      <c r="O59" s="63" t="s">
        <v>130</v>
      </c>
      <c r="P59" s="63">
        <v>4</v>
      </c>
      <c r="Q59" s="375">
        <v>1</v>
      </c>
      <c r="R59" s="63">
        <v>6</v>
      </c>
      <c r="S59" s="63">
        <v>3</v>
      </c>
      <c r="T59" s="63">
        <v>1</v>
      </c>
      <c r="U59" s="63">
        <v>9</v>
      </c>
      <c r="V59" s="63"/>
      <c r="W59" s="63">
        <v>6</v>
      </c>
      <c r="X59" s="63"/>
      <c r="Y59" s="63" t="s">
        <v>33</v>
      </c>
      <c r="Z59" s="63">
        <v>15</v>
      </c>
      <c r="AE59" s="14">
        <v>6</v>
      </c>
      <c r="AF59" s="14">
        <f>COUNTIF($Q$56:$Q$91,"=6")</f>
        <v>0</v>
      </c>
    </row>
    <row r="60" spans="1:32" ht="16.5" thickBot="1" x14ac:dyDescent="0.3">
      <c r="A60" s="64" t="s">
        <v>731</v>
      </c>
      <c r="B60" s="63">
        <v>5</v>
      </c>
      <c r="C60" s="63" t="s">
        <v>40</v>
      </c>
      <c r="D60" s="63" t="s">
        <v>45</v>
      </c>
      <c r="E60" s="63" t="s">
        <v>38</v>
      </c>
      <c r="F60" s="63" t="s">
        <v>49</v>
      </c>
      <c r="G60" s="63" t="s">
        <v>61</v>
      </c>
      <c r="H60" s="63" t="s">
        <v>45</v>
      </c>
      <c r="I60" s="63" t="s">
        <v>45</v>
      </c>
      <c r="J60" s="63" t="s">
        <v>45</v>
      </c>
      <c r="K60" s="63" t="s">
        <v>32</v>
      </c>
      <c r="L60" s="350"/>
      <c r="M60" s="63" t="s">
        <v>45</v>
      </c>
      <c r="N60" s="63" t="s">
        <v>48</v>
      </c>
      <c r="O60" s="63" t="s">
        <v>129</v>
      </c>
      <c r="P60" s="63">
        <v>5</v>
      </c>
      <c r="Q60" s="375">
        <v>1</v>
      </c>
      <c r="R60" s="63">
        <v>9</v>
      </c>
      <c r="S60" s="63">
        <v>1</v>
      </c>
      <c r="T60" s="63">
        <v>0</v>
      </c>
      <c r="U60" s="63">
        <v>19</v>
      </c>
      <c r="V60" s="63"/>
      <c r="W60" s="63"/>
      <c r="X60" s="63"/>
      <c r="Y60" s="63" t="s">
        <v>49</v>
      </c>
      <c r="Z60" s="63">
        <v>24</v>
      </c>
      <c r="AE60" s="14">
        <v>7</v>
      </c>
      <c r="AF60" s="14">
        <f>COUNTIF($Q$56:$Q$91,"=7")</f>
        <v>1</v>
      </c>
    </row>
    <row r="61" spans="1:32" ht="16.5" thickBot="1" x14ac:dyDescent="0.3">
      <c r="A61" s="64" t="s">
        <v>732</v>
      </c>
      <c r="B61" s="63">
        <v>6</v>
      </c>
      <c r="C61" s="63" t="s">
        <v>45</v>
      </c>
      <c r="D61" s="63" t="s">
        <v>60</v>
      </c>
      <c r="E61" s="63" t="s">
        <v>48</v>
      </c>
      <c r="F61" s="63" t="s">
        <v>38</v>
      </c>
      <c r="G61" s="63" t="s">
        <v>58</v>
      </c>
      <c r="H61" s="63" t="s">
        <v>32</v>
      </c>
      <c r="I61" s="63" t="s">
        <v>49</v>
      </c>
      <c r="J61" s="63" t="s">
        <v>45</v>
      </c>
      <c r="K61" s="63" t="s">
        <v>58</v>
      </c>
      <c r="L61" s="350"/>
      <c r="M61" s="63" t="s">
        <v>58</v>
      </c>
      <c r="N61" s="63" t="s">
        <v>48</v>
      </c>
      <c r="O61" s="63" t="s">
        <v>130</v>
      </c>
      <c r="P61" s="63">
        <v>6</v>
      </c>
      <c r="Q61" s="375">
        <v>0</v>
      </c>
      <c r="R61" s="63">
        <v>6</v>
      </c>
      <c r="S61" s="63">
        <v>5</v>
      </c>
      <c r="T61" s="63">
        <v>0</v>
      </c>
      <c r="U61" s="63">
        <v>2</v>
      </c>
      <c r="V61" s="63"/>
      <c r="W61" s="63">
        <v>1</v>
      </c>
      <c r="X61" s="63"/>
      <c r="Y61" s="63" t="s">
        <v>38</v>
      </c>
      <c r="Z61" s="63">
        <v>12</v>
      </c>
      <c r="AE61" s="14">
        <v>8</v>
      </c>
      <c r="AF61" s="14">
        <f>COUNTIF($Q$56:$Q$91,"=8")</f>
        <v>0</v>
      </c>
    </row>
    <row r="62" spans="1:32" ht="16.5" thickBot="1" x14ac:dyDescent="0.3">
      <c r="A62" s="64" t="s">
        <v>733</v>
      </c>
      <c r="B62" s="63">
        <v>7</v>
      </c>
      <c r="C62" s="63" t="s">
        <v>36</v>
      </c>
      <c r="D62" s="63" t="s">
        <v>61</v>
      </c>
      <c r="E62" s="63" t="s">
        <v>62</v>
      </c>
      <c r="F62" s="63" t="s">
        <v>58</v>
      </c>
      <c r="G62" s="63" t="s">
        <v>58</v>
      </c>
      <c r="H62" s="63" t="s">
        <v>32</v>
      </c>
      <c r="I62" s="63" t="s">
        <v>60</v>
      </c>
      <c r="J62" s="63" t="s">
        <v>45</v>
      </c>
      <c r="K62" s="63" t="s">
        <v>38</v>
      </c>
      <c r="L62" s="350"/>
      <c r="M62" s="63" t="s">
        <v>59</v>
      </c>
      <c r="N62" s="63" t="s">
        <v>48</v>
      </c>
      <c r="O62" s="63" t="s">
        <v>130</v>
      </c>
      <c r="P62" s="63">
        <v>7</v>
      </c>
      <c r="Q62" s="375">
        <v>0</v>
      </c>
      <c r="R62" s="63">
        <v>6</v>
      </c>
      <c r="S62" s="63">
        <v>4</v>
      </c>
      <c r="T62" s="63">
        <v>1</v>
      </c>
      <c r="U62" s="63">
        <v>1</v>
      </c>
      <c r="V62" s="63"/>
      <c r="W62" s="63"/>
      <c r="X62" s="63"/>
      <c r="Y62" s="63" t="s">
        <v>38</v>
      </c>
      <c r="Z62" s="63">
        <v>10</v>
      </c>
      <c r="AE62" s="14">
        <v>9</v>
      </c>
      <c r="AF62" s="14">
        <f>COUNTIF($Q$56:$Q$91,"=9")</f>
        <v>0</v>
      </c>
    </row>
    <row r="63" spans="1:32" ht="16.5" thickBot="1" x14ac:dyDescent="0.3">
      <c r="A63" s="64" t="s">
        <v>734</v>
      </c>
      <c r="B63" s="63">
        <v>8</v>
      </c>
      <c r="C63" s="63" t="s">
        <v>61</v>
      </c>
      <c r="D63" s="63" t="s">
        <v>33</v>
      </c>
      <c r="E63" s="63" t="s">
        <v>46</v>
      </c>
      <c r="F63" s="63" t="s">
        <v>46</v>
      </c>
      <c r="G63" s="63" t="s">
        <v>67</v>
      </c>
      <c r="H63" s="63" t="s">
        <v>39</v>
      </c>
      <c r="I63" s="63" t="s">
        <v>62</v>
      </c>
      <c r="J63" s="63" t="s">
        <v>60</v>
      </c>
      <c r="K63" s="63" t="s">
        <v>59</v>
      </c>
      <c r="L63" s="350"/>
      <c r="M63" s="63" t="s">
        <v>46</v>
      </c>
      <c r="N63" s="63" t="s">
        <v>48</v>
      </c>
      <c r="O63" s="63" t="s">
        <v>130</v>
      </c>
      <c r="P63" s="63">
        <v>8</v>
      </c>
      <c r="Q63" s="375">
        <v>0</v>
      </c>
      <c r="R63" s="63">
        <v>4</v>
      </c>
      <c r="S63" s="63">
        <v>2</v>
      </c>
      <c r="T63" s="63">
        <v>5</v>
      </c>
      <c r="U63" s="63">
        <v>1</v>
      </c>
      <c r="V63" s="63"/>
      <c r="W63" s="63"/>
      <c r="X63" s="63"/>
      <c r="Y63" s="63" t="s">
        <v>62</v>
      </c>
      <c r="Z63" s="63">
        <v>1</v>
      </c>
      <c r="AE63" s="14">
        <v>10</v>
      </c>
      <c r="AF63" s="14">
        <f>COUNTIF($Q$56:$Q$91,"=10")</f>
        <v>0</v>
      </c>
    </row>
    <row r="64" spans="1:32" ht="16.5" thickBot="1" x14ac:dyDescent="0.3">
      <c r="A64" s="64" t="s">
        <v>735</v>
      </c>
      <c r="B64" s="63">
        <v>9</v>
      </c>
      <c r="C64" s="63" t="s">
        <v>60</v>
      </c>
      <c r="D64" s="63" t="s">
        <v>35</v>
      </c>
      <c r="E64" s="63" t="s">
        <v>46</v>
      </c>
      <c r="F64" s="63" t="s">
        <v>59</v>
      </c>
      <c r="G64" s="63" t="s">
        <v>32</v>
      </c>
      <c r="H64" s="63" t="s">
        <v>60</v>
      </c>
      <c r="I64" s="63" t="s">
        <v>32</v>
      </c>
      <c r="J64" s="63" t="s">
        <v>35</v>
      </c>
      <c r="K64" s="63" t="s">
        <v>67</v>
      </c>
      <c r="L64" s="350"/>
      <c r="M64" s="63" t="s">
        <v>67</v>
      </c>
      <c r="N64" s="63" t="s">
        <v>48</v>
      </c>
      <c r="O64" s="63" t="s">
        <v>128</v>
      </c>
      <c r="P64" s="63">
        <v>9</v>
      </c>
      <c r="Q64" s="375">
        <v>0</v>
      </c>
      <c r="R64" s="63">
        <v>6</v>
      </c>
      <c r="S64" s="63">
        <v>1</v>
      </c>
      <c r="T64" s="63">
        <v>4</v>
      </c>
      <c r="U64" s="63">
        <v>11</v>
      </c>
      <c r="V64" s="63"/>
      <c r="W64" s="63"/>
      <c r="X64" s="63"/>
      <c r="Y64" s="63" t="s">
        <v>39</v>
      </c>
      <c r="Z64" s="63">
        <v>6</v>
      </c>
      <c r="AE64" s="14">
        <v>11</v>
      </c>
      <c r="AF64" s="14">
        <f>COUNTIF($Q$56:$Q$91,"=11")</f>
        <v>0</v>
      </c>
    </row>
    <row r="65" spans="1:32" ht="16.5" thickBot="1" x14ac:dyDescent="0.3">
      <c r="A65" s="64" t="s">
        <v>736</v>
      </c>
      <c r="B65" s="63">
        <v>10</v>
      </c>
      <c r="C65" s="63" t="s">
        <v>34</v>
      </c>
      <c r="D65" s="63" t="s">
        <v>39</v>
      </c>
      <c r="E65" s="63" t="s">
        <v>65</v>
      </c>
      <c r="F65" s="63" t="s">
        <v>38</v>
      </c>
      <c r="G65" s="63" t="s">
        <v>58</v>
      </c>
      <c r="H65" s="63" t="s">
        <v>36</v>
      </c>
      <c r="I65" s="63" t="s">
        <v>63</v>
      </c>
      <c r="J65" s="63" t="s">
        <v>60</v>
      </c>
      <c r="K65" s="63" t="s">
        <v>65</v>
      </c>
      <c r="L65" s="350"/>
      <c r="M65" s="63" t="s">
        <v>59</v>
      </c>
      <c r="N65" s="63" t="s">
        <v>48</v>
      </c>
      <c r="O65" s="63" t="s">
        <v>128</v>
      </c>
      <c r="P65" s="63">
        <v>10</v>
      </c>
      <c r="Q65" s="375">
        <v>1</v>
      </c>
      <c r="R65" s="63">
        <v>4</v>
      </c>
      <c r="S65" s="63">
        <v>5</v>
      </c>
      <c r="T65" s="63">
        <v>1</v>
      </c>
      <c r="U65" s="63">
        <v>6</v>
      </c>
      <c r="V65" s="63"/>
      <c r="W65" s="63"/>
      <c r="X65" s="63"/>
      <c r="Y65" s="63" t="s">
        <v>39</v>
      </c>
      <c r="Z65" s="63">
        <v>8</v>
      </c>
      <c r="AE65" s="14">
        <v>12</v>
      </c>
      <c r="AF65" s="14">
        <f>COUNTIF($Q$56:$Q$91,"=12")</f>
        <v>0</v>
      </c>
    </row>
    <row r="66" spans="1:32" ht="16.5" thickBot="1" x14ac:dyDescent="0.3">
      <c r="A66" s="64" t="s">
        <v>737</v>
      </c>
      <c r="B66" s="63">
        <v>11</v>
      </c>
      <c r="C66" s="63" t="s">
        <v>36</v>
      </c>
      <c r="D66" s="63" t="s">
        <v>36</v>
      </c>
      <c r="E66" s="63" t="s">
        <v>58</v>
      </c>
      <c r="F66" s="63" t="s">
        <v>38</v>
      </c>
      <c r="G66" s="63" t="s">
        <v>62</v>
      </c>
      <c r="H66" s="63" t="s">
        <v>35</v>
      </c>
      <c r="I66" s="63" t="s">
        <v>33</v>
      </c>
      <c r="J66" s="63" t="s">
        <v>45</v>
      </c>
      <c r="K66" s="63" t="s">
        <v>33</v>
      </c>
      <c r="L66" s="350"/>
      <c r="M66" s="63" t="s">
        <v>63</v>
      </c>
      <c r="N66" s="63" t="s">
        <v>48</v>
      </c>
      <c r="O66" s="63" t="s">
        <v>130</v>
      </c>
      <c r="P66" s="63">
        <v>11</v>
      </c>
      <c r="Q66" s="375">
        <v>0</v>
      </c>
      <c r="R66" s="63">
        <v>7</v>
      </c>
      <c r="S66" s="63">
        <v>4</v>
      </c>
      <c r="T66" s="63">
        <v>0</v>
      </c>
      <c r="U66" s="63">
        <v>9</v>
      </c>
      <c r="V66" s="63"/>
      <c r="W66" s="63"/>
      <c r="X66" s="63"/>
      <c r="Y66" s="63" t="s">
        <v>33</v>
      </c>
      <c r="Z66" s="63">
        <v>14</v>
      </c>
      <c r="AE66" s="14">
        <v>13</v>
      </c>
      <c r="AF66" s="14">
        <f>COUNTIF($Q$56:$Q$91,"=13")</f>
        <v>0</v>
      </c>
    </row>
    <row r="67" spans="1:32" ht="15.75" thickBot="1" x14ac:dyDescent="0.3">
      <c r="A67" s="64" t="s">
        <v>738</v>
      </c>
      <c r="B67" s="63">
        <v>12</v>
      </c>
      <c r="C67" s="63"/>
      <c r="D67" s="63"/>
      <c r="E67" s="63" t="s">
        <v>39</v>
      </c>
      <c r="F67" s="63"/>
      <c r="G67" s="63"/>
      <c r="H67" s="63"/>
      <c r="I67" s="63"/>
      <c r="J67" s="63"/>
      <c r="K67" s="63"/>
      <c r="L67" s="350"/>
      <c r="M67" s="63"/>
      <c r="N67" s="63"/>
      <c r="O67" s="63"/>
      <c r="P67" s="63">
        <v>12</v>
      </c>
      <c r="Q67" s="375">
        <v>0</v>
      </c>
      <c r="R67" s="63">
        <v>1</v>
      </c>
      <c r="S67" s="63">
        <v>0</v>
      </c>
      <c r="T67" s="63">
        <v>0</v>
      </c>
      <c r="U67" s="63"/>
      <c r="V67" s="63"/>
      <c r="W67" s="63"/>
      <c r="X67" s="63"/>
      <c r="Y67" s="63" t="s">
        <v>339</v>
      </c>
      <c r="Z67" s="63">
        <v>29</v>
      </c>
      <c r="AF67">
        <f>SUM(AF53:AF66)</f>
        <v>36</v>
      </c>
    </row>
    <row r="68" spans="1:32" ht="15.75" thickBot="1" x14ac:dyDescent="0.3">
      <c r="A68" s="64" t="s">
        <v>739</v>
      </c>
      <c r="B68" s="63">
        <v>13</v>
      </c>
      <c r="C68" s="63" t="s">
        <v>40</v>
      </c>
      <c r="D68" s="63" t="s">
        <v>35</v>
      </c>
      <c r="E68" s="63" t="s">
        <v>35</v>
      </c>
      <c r="F68" s="63" t="s">
        <v>60</v>
      </c>
      <c r="G68" s="63" t="s">
        <v>45</v>
      </c>
      <c r="H68" s="63" t="s">
        <v>45</v>
      </c>
      <c r="I68" s="63" t="s">
        <v>60</v>
      </c>
      <c r="J68" s="63" t="s">
        <v>28</v>
      </c>
      <c r="K68" s="63" t="s">
        <v>48</v>
      </c>
      <c r="L68" s="350"/>
      <c r="M68" s="63" t="s">
        <v>38</v>
      </c>
      <c r="N68" s="63" t="s">
        <v>48</v>
      </c>
      <c r="O68" s="63" t="s">
        <v>129</v>
      </c>
      <c r="P68" s="63">
        <v>13</v>
      </c>
      <c r="Q68" s="375">
        <v>2</v>
      </c>
      <c r="R68" s="63">
        <v>7</v>
      </c>
      <c r="S68" s="63">
        <v>2</v>
      </c>
      <c r="T68" s="63">
        <v>0</v>
      </c>
      <c r="U68" s="63">
        <v>27</v>
      </c>
      <c r="V68" s="63"/>
      <c r="W68" s="63"/>
      <c r="X68" s="63"/>
      <c r="Y68" s="63" t="s">
        <v>49</v>
      </c>
      <c r="Z68" s="63">
        <v>22</v>
      </c>
    </row>
    <row r="69" spans="1:32" ht="15.75" thickBot="1" x14ac:dyDescent="0.3">
      <c r="A69" s="64" t="s">
        <v>740</v>
      </c>
      <c r="B69" s="63">
        <v>14</v>
      </c>
      <c r="C69" s="63" t="s">
        <v>35</v>
      </c>
      <c r="D69" s="63" t="s">
        <v>35</v>
      </c>
      <c r="E69" s="63" t="s">
        <v>62</v>
      </c>
      <c r="F69" s="63" t="s">
        <v>62</v>
      </c>
      <c r="G69" s="63" t="s">
        <v>48</v>
      </c>
      <c r="H69" s="63" t="s">
        <v>38</v>
      </c>
      <c r="I69" s="63" t="s">
        <v>48</v>
      </c>
      <c r="J69" s="63" t="s">
        <v>63</v>
      </c>
      <c r="K69" s="63" t="s">
        <v>63</v>
      </c>
      <c r="L69" s="350"/>
      <c r="M69" s="63" t="s">
        <v>63</v>
      </c>
      <c r="N69" s="63" t="s">
        <v>48</v>
      </c>
      <c r="O69" s="63" t="s">
        <v>128</v>
      </c>
      <c r="P69" s="63">
        <v>14</v>
      </c>
      <c r="Q69" s="375">
        <v>0</v>
      </c>
      <c r="R69" s="63">
        <v>3</v>
      </c>
      <c r="S69" s="63">
        <v>8</v>
      </c>
      <c r="T69" s="63">
        <v>0</v>
      </c>
      <c r="U69" s="63">
        <v>3</v>
      </c>
      <c r="V69" s="63"/>
      <c r="W69" s="63"/>
      <c r="X69" s="63"/>
      <c r="Y69" s="63" t="s">
        <v>39</v>
      </c>
      <c r="Z69" s="63">
        <v>7</v>
      </c>
    </row>
    <row r="70" spans="1:32" ht="15.75" thickBot="1" x14ac:dyDescent="0.3">
      <c r="A70" s="64" t="s">
        <v>741</v>
      </c>
      <c r="B70" s="63">
        <v>15</v>
      </c>
      <c r="C70" s="63" t="s">
        <v>45</v>
      </c>
      <c r="D70" s="63" t="s">
        <v>61</v>
      </c>
      <c r="E70" s="63" t="s">
        <v>59</v>
      </c>
      <c r="F70" s="63" t="s">
        <v>34</v>
      </c>
      <c r="G70" s="63" t="s">
        <v>63</v>
      </c>
      <c r="H70" s="63" t="s">
        <v>36</v>
      </c>
      <c r="I70" s="63" t="s">
        <v>39</v>
      </c>
      <c r="J70" s="63" t="s">
        <v>36</v>
      </c>
      <c r="K70" s="63" t="s">
        <v>62</v>
      </c>
      <c r="L70" s="350"/>
      <c r="M70" s="63" t="s">
        <v>63</v>
      </c>
      <c r="N70" s="63" t="s">
        <v>48</v>
      </c>
      <c r="O70" s="63" t="s">
        <v>128</v>
      </c>
      <c r="P70" s="63">
        <v>15</v>
      </c>
      <c r="Q70" s="375">
        <v>1</v>
      </c>
      <c r="R70" s="63">
        <v>5</v>
      </c>
      <c r="S70" s="63">
        <v>4</v>
      </c>
      <c r="T70" s="63">
        <v>1</v>
      </c>
      <c r="U70" s="63">
        <v>7</v>
      </c>
      <c r="V70" s="63"/>
      <c r="W70" s="63"/>
      <c r="X70" s="63"/>
      <c r="Y70" s="63" t="s">
        <v>33</v>
      </c>
      <c r="Z70" s="63">
        <v>14</v>
      </c>
    </row>
    <row r="71" spans="1:32" ht="15.75" thickBot="1" x14ac:dyDescent="0.3">
      <c r="A71" s="64" t="s">
        <v>742</v>
      </c>
      <c r="B71" s="63">
        <v>16</v>
      </c>
      <c r="C71" s="63" t="s">
        <v>45</v>
      </c>
      <c r="D71" s="63" t="s">
        <v>61</v>
      </c>
      <c r="E71" s="63" t="s">
        <v>60</v>
      </c>
      <c r="F71" s="63" t="s">
        <v>39</v>
      </c>
      <c r="G71" s="63" t="s">
        <v>33</v>
      </c>
      <c r="H71" s="63" t="s">
        <v>49</v>
      </c>
      <c r="I71" s="63" t="s">
        <v>48</v>
      </c>
      <c r="J71" s="63" t="s">
        <v>45</v>
      </c>
      <c r="K71" s="63" t="s">
        <v>63</v>
      </c>
      <c r="L71" s="350"/>
      <c r="M71" s="63" t="s">
        <v>62</v>
      </c>
      <c r="N71" s="63" t="s">
        <v>48</v>
      </c>
      <c r="O71" s="63" t="s">
        <v>128</v>
      </c>
      <c r="P71" s="63">
        <v>16</v>
      </c>
      <c r="Q71" s="375">
        <v>0</v>
      </c>
      <c r="R71" s="63">
        <v>7</v>
      </c>
      <c r="S71" s="63">
        <v>4</v>
      </c>
      <c r="T71" s="63">
        <v>0</v>
      </c>
      <c r="U71" s="63">
        <v>7</v>
      </c>
      <c r="V71" s="63"/>
      <c r="W71" s="63"/>
      <c r="X71" s="63"/>
      <c r="Y71" s="63" t="s">
        <v>32</v>
      </c>
      <c r="Z71" s="63">
        <v>16</v>
      </c>
    </row>
    <row r="72" spans="1:32" ht="15.75" thickBot="1" x14ac:dyDescent="0.3">
      <c r="A72" s="64" t="s">
        <v>743</v>
      </c>
      <c r="B72" s="63">
        <v>17</v>
      </c>
      <c r="C72" s="63" t="s">
        <v>38</v>
      </c>
      <c r="D72" s="63" t="s">
        <v>38</v>
      </c>
      <c r="E72" s="63" t="s">
        <v>58</v>
      </c>
      <c r="F72" s="63" t="s">
        <v>67</v>
      </c>
      <c r="G72" s="63" t="s">
        <v>46</v>
      </c>
      <c r="H72" s="63" t="s">
        <v>38</v>
      </c>
      <c r="I72" s="63" t="s">
        <v>65</v>
      </c>
      <c r="J72" s="63" t="s">
        <v>61</v>
      </c>
      <c r="K72" s="63" t="s">
        <v>46</v>
      </c>
      <c r="L72" s="350"/>
      <c r="M72" s="63" t="s">
        <v>39</v>
      </c>
      <c r="N72" s="63" t="s">
        <v>48</v>
      </c>
      <c r="O72" s="63" t="s">
        <v>130</v>
      </c>
      <c r="P72" s="63">
        <v>17</v>
      </c>
      <c r="Q72" s="375">
        <v>0</v>
      </c>
      <c r="R72" s="63">
        <v>5</v>
      </c>
      <c r="S72" s="63">
        <v>3</v>
      </c>
      <c r="T72" s="63">
        <v>3</v>
      </c>
      <c r="U72" s="63">
        <v>3</v>
      </c>
      <c r="V72" s="63"/>
      <c r="W72" s="63">
        <v>2</v>
      </c>
      <c r="X72" s="63"/>
      <c r="Y72" s="63" t="s">
        <v>63</v>
      </c>
      <c r="Z72" s="63">
        <v>2</v>
      </c>
    </row>
    <row r="73" spans="1:32" ht="15.75" thickBot="1" x14ac:dyDescent="0.3">
      <c r="A73" s="64" t="s">
        <v>744</v>
      </c>
      <c r="B73" s="63">
        <v>18</v>
      </c>
      <c r="C73" s="63" t="s">
        <v>45</v>
      </c>
      <c r="D73" s="63" t="s">
        <v>28</v>
      </c>
      <c r="E73" s="63" t="s">
        <v>35</v>
      </c>
      <c r="F73" s="63" t="s">
        <v>40</v>
      </c>
      <c r="G73" s="63" t="s">
        <v>61</v>
      </c>
      <c r="H73" s="63" t="s">
        <v>29</v>
      </c>
      <c r="I73" s="63" t="s">
        <v>74</v>
      </c>
      <c r="J73" s="63" t="s">
        <v>74</v>
      </c>
      <c r="K73" s="63" t="s">
        <v>60</v>
      </c>
      <c r="L73" s="350"/>
      <c r="M73" s="63" t="s">
        <v>61</v>
      </c>
      <c r="N73" s="63" t="s">
        <v>48</v>
      </c>
      <c r="O73" s="63" t="s">
        <v>129</v>
      </c>
      <c r="P73" s="63">
        <v>18</v>
      </c>
      <c r="Q73" s="375">
        <v>5</v>
      </c>
      <c r="R73" s="63">
        <v>5</v>
      </c>
      <c r="S73" s="63">
        <v>1</v>
      </c>
      <c r="T73" s="63">
        <v>0</v>
      </c>
      <c r="U73" s="63">
        <v>22</v>
      </c>
      <c r="V73" s="63"/>
      <c r="W73" s="63"/>
      <c r="X73" s="63"/>
      <c r="Y73" s="63" t="s">
        <v>34</v>
      </c>
      <c r="Z73" s="63">
        <v>27</v>
      </c>
    </row>
    <row r="74" spans="1:32" ht="15.75" thickBot="1" x14ac:dyDescent="0.3">
      <c r="A74" s="64" t="s">
        <v>745</v>
      </c>
      <c r="B74" s="63">
        <v>19</v>
      </c>
      <c r="C74" s="63" t="s">
        <v>45</v>
      </c>
      <c r="D74" s="63" t="s">
        <v>28</v>
      </c>
      <c r="E74" s="63" t="s">
        <v>60</v>
      </c>
      <c r="F74" s="63" t="s">
        <v>32</v>
      </c>
      <c r="G74" s="63" t="s">
        <v>63</v>
      </c>
      <c r="H74" s="63" t="s">
        <v>34</v>
      </c>
      <c r="I74" s="63" t="s">
        <v>35</v>
      </c>
      <c r="J74" s="63" t="s">
        <v>69</v>
      </c>
      <c r="K74" s="63" t="s">
        <v>36</v>
      </c>
      <c r="L74" s="350"/>
      <c r="M74" s="63" t="s">
        <v>61</v>
      </c>
      <c r="N74" s="63" t="s">
        <v>48</v>
      </c>
      <c r="O74" s="63" t="s">
        <v>128</v>
      </c>
      <c r="P74" s="63">
        <v>19</v>
      </c>
      <c r="Q74" s="375">
        <v>3</v>
      </c>
      <c r="R74" s="63">
        <v>6</v>
      </c>
      <c r="S74" s="63">
        <v>2</v>
      </c>
      <c r="T74" s="63">
        <v>0</v>
      </c>
      <c r="U74" s="63">
        <v>5</v>
      </c>
      <c r="V74" s="63"/>
      <c r="W74" s="63"/>
      <c r="X74" s="63"/>
      <c r="Y74" s="63" t="s">
        <v>35</v>
      </c>
      <c r="Z74" s="63">
        <v>25</v>
      </c>
    </row>
    <row r="75" spans="1:32" ht="15.75" thickBot="1" x14ac:dyDescent="0.3">
      <c r="A75" s="64" t="s">
        <v>746</v>
      </c>
      <c r="B75" s="63">
        <v>20</v>
      </c>
      <c r="C75" s="63" t="s">
        <v>36</v>
      </c>
      <c r="D75" s="63" t="s">
        <v>36</v>
      </c>
      <c r="E75" s="63" t="s">
        <v>61</v>
      </c>
      <c r="F75" s="63" t="s">
        <v>35</v>
      </c>
      <c r="G75" s="63" t="s">
        <v>60</v>
      </c>
      <c r="H75" s="63" t="s">
        <v>40</v>
      </c>
      <c r="I75" s="63" t="s">
        <v>40</v>
      </c>
      <c r="J75" s="63" t="s">
        <v>75</v>
      </c>
      <c r="K75" s="63" t="s">
        <v>32</v>
      </c>
      <c r="L75" s="350"/>
      <c r="M75" s="63" t="s">
        <v>36</v>
      </c>
      <c r="N75" s="63" t="s">
        <v>48</v>
      </c>
      <c r="O75" s="63" t="s">
        <v>129</v>
      </c>
      <c r="P75" s="63">
        <v>20</v>
      </c>
      <c r="Q75" s="375">
        <v>3</v>
      </c>
      <c r="R75" s="63">
        <v>7</v>
      </c>
      <c r="S75" s="63">
        <v>1</v>
      </c>
      <c r="T75" s="63">
        <v>0</v>
      </c>
      <c r="U75" s="63">
        <v>15</v>
      </c>
      <c r="V75" s="63"/>
      <c r="W75" s="63"/>
      <c r="X75" s="63"/>
      <c r="Y75" s="63" t="s">
        <v>36</v>
      </c>
      <c r="Z75" s="63">
        <v>26</v>
      </c>
    </row>
    <row r="76" spans="1:32" ht="15.75" thickBot="1" x14ac:dyDescent="0.3">
      <c r="A76" s="64" t="s">
        <v>747</v>
      </c>
      <c r="B76" s="63">
        <v>21</v>
      </c>
      <c r="C76" s="63" t="s">
        <v>40</v>
      </c>
      <c r="D76" s="63" t="s">
        <v>49</v>
      </c>
      <c r="E76" s="63" t="s">
        <v>35</v>
      </c>
      <c r="F76" s="63" t="s">
        <v>58</v>
      </c>
      <c r="G76" s="63" t="s">
        <v>63</v>
      </c>
      <c r="H76" s="63" t="s">
        <v>36</v>
      </c>
      <c r="I76" s="63" t="s">
        <v>33</v>
      </c>
      <c r="J76" s="63" t="s">
        <v>49</v>
      </c>
      <c r="K76" s="63" t="s">
        <v>62</v>
      </c>
      <c r="L76" s="350"/>
      <c r="M76" s="63" t="s">
        <v>62</v>
      </c>
      <c r="N76" s="63" t="s">
        <v>48</v>
      </c>
      <c r="O76" s="63" t="s">
        <v>128</v>
      </c>
      <c r="P76" s="63">
        <v>21</v>
      </c>
      <c r="Q76" s="375">
        <v>1</v>
      </c>
      <c r="R76" s="63">
        <v>5</v>
      </c>
      <c r="S76" s="63">
        <v>5</v>
      </c>
      <c r="T76" s="63">
        <v>0</v>
      </c>
      <c r="U76" s="63"/>
      <c r="V76" s="63"/>
      <c r="W76" s="63"/>
      <c r="X76" s="63"/>
      <c r="Y76" s="63" t="s">
        <v>33</v>
      </c>
      <c r="Z76" s="63">
        <v>14</v>
      </c>
    </row>
    <row r="77" spans="1:32" ht="15.75" thickBot="1" x14ac:dyDescent="0.3">
      <c r="A77" s="64" t="s">
        <v>748</v>
      </c>
      <c r="B77" s="63">
        <v>22</v>
      </c>
      <c r="C77" s="63" t="s">
        <v>35</v>
      </c>
      <c r="D77" s="63" t="s">
        <v>45</v>
      </c>
      <c r="E77" s="63" t="s">
        <v>62</v>
      </c>
      <c r="F77" s="63" t="s">
        <v>59</v>
      </c>
      <c r="G77" s="63" t="s">
        <v>61</v>
      </c>
      <c r="H77" s="63" t="s">
        <v>49</v>
      </c>
      <c r="I77" s="63" t="s">
        <v>60</v>
      </c>
      <c r="J77" s="63" t="s">
        <v>33</v>
      </c>
      <c r="K77" s="63" t="s">
        <v>35</v>
      </c>
      <c r="L77" s="350"/>
      <c r="M77" s="63" t="s">
        <v>62</v>
      </c>
      <c r="N77" s="63" t="s">
        <v>48</v>
      </c>
      <c r="O77" s="63" t="s">
        <v>129</v>
      </c>
      <c r="P77" s="63">
        <v>22</v>
      </c>
      <c r="Q77" s="375">
        <v>0</v>
      </c>
      <c r="R77" s="63">
        <v>7</v>
      </c>
      <c r="S77" s="63">
        <v>3</v>
      </c>
      <c r="T77" s="63">
        <v>1</v>
      </c>
      <c r="U77" s="63">
        <v>19</v>
      </c>
      <c r="V77" s="63"/>
      <c r="W77" s="63">
        <v>10</v>
      </c>
      <c r="X77" s="63"/>
      <c r="Y77" s="63" t="s">
        <v>33</v>
      </c>
      <c r="Z77" s="63">
        <v>15</v>
      </c>
    </row>
    <row r="78" spans="1:32" ht="15.75" thickBot="1" x14ac:dyDescent="0.3">
      <c r="A78" s="64" t="s">
        <v>749</v>
      </c>
      <c r="B78" s="63">
        <v>23</v>
      </c>
      <c r="C78" s="63" t="s">
        <v>35</v>
      </c>
      <c r="D78" s="63" t="s">
        <v>35</v>
      </c>
      <c r="E78" s="63" t="s">
        <v>67</v>
      </c>
      <c r="F78" s="63" t="s">
        <v>35</v>
      </c>
      <c r="G78" s="63" t="s">
        <v>61</v>
      </c>
      <c r="H78" s="63" t="s">
        <v>45</v>
      </c>
      <c r="I78" s="63" t="s">
        <v>40</v>
      </c>
      <c r="J78" s="63" t="s">
        <v>45</v>
      </c>
      <c r="K78" s="63" t="s">
        <v>60</v>
      </c>
      <c r="L78" s="350"/>
      <c r="M78" s="63" t="s">
        <v>49</v>
      </c>
      <c r="N78" s="63" t="s">
        <v>48</v>
      </c>
      <c r="O78" s="63" t="s">
        <v>129</v>
      </c>
      <c r="P78" s="63">
        <v>23</v>
      </c>
      <c r="Q78" s="375">
        <v>1</v>
      </c>
      <c r="R78" s="63">
        <v>8</v>
      </c>
      <c r="S78" s="63">
        <v>1</v>
      </c>
      <c r="T78" s="63">
        <v>1</v>
      </c>
      <c r="U78" s="63">
        <v>21</v>
      </c>
      <c r="V78" s="63"/>
      <c r="W78" s="63">
        <v>3</v>
      </c>
      <c r="X78" s="63"/>
      <c r="Y78" s="63" t="s">
        <v>61</v>
      </c>
      <c r="Z78" s="63">
        <v>21</v>
      </c>
    </row>
    <row r="79" spans="1:32" ht="15.75" thickBot="1" x14ac:dyDescent="0.3">
      <c r="A79" s="64" t="s">
        <v>750</v>
      </c>
      <c r="B79" s="63">
        <v>24</v>
      </c>
      <c r="C79" s="63" t="s">
        <v>74</v>
      </c>
      <c r="D79" s="63" t="s">
        <v>72</v>
      </c>
      <c r="E79" s="63" t="s">
        <v>61</v>
      </c>
      <c r="F79" s="63" t="s">
        <v>68</v>
      </c>
      <c r="G79" s="63" t="s">
        <v>72</v>
      </c>
      <c r="H79" s="63" t="s">
        <v>45</v>
      </c>
      <c r="I79" s="63" t="s">
        <v>40</v>
      </c>
      <c r="J79" s="63" t="s">
        <v>31</v>
      </c>
      <c r="K79" s="63" t="s">
        <v>61</v>
      </c>
      <c r="L79" s="350"/>
      <c r="M79" s="63" t="s">
        <v>40</v>
      </c>
      <c r="N79" s="63" t="s">
        <v>48</v>
      </c>
      <c r="O79" s="63" t="s">
        <v>329</v>
      </c>
      <c r="P79" s="63">
        <v>24</v>
      </c>
      <c r="Q79" s="375">
        <v>7</v>
      </c>
      <c r="R79" s="63">
        <v>3</v>
      </c>
      <c r="S79" s="63">
        <v>1</v>
      </c>
      <c r="T79" s="63">
        <v>0</v>
      </c>
      <c r="U79" s="63">
        <v>34</v>
      </c>
      <c r="V79" s="63"/>
      <c r="W79" s="63"/>
      <c r="X79" s="63"/>
      <c r="Y79" s="63" t="s">
        <v>40</v>
      </c>
      <c r="Z79" s="63">
        <v>28</v>
      </c>
    </row>
    <row r="80" spans="1:32" ht="15.75" thickBot="1" x14ac:dyDescent="0.3">
      <c r="A80" s="64" t="s">
        <v>751</v>
      </c>
      <c r="B80" s="63">
        <v>25</v>
      </c>
      <c r="C80" s="63" t="s">
        <v>32</v>
      </c>
      <c r="D80" s="63" t="s">
        <v>35</v>
      </c>
      <c r="E80" s="63" t="s">
        <v>67</v>
      </c>
      <c r="F80" s="63" t="s">
        <v>48</v>
      </c>
      <c r="G80" s="63" t="s">
        <v>32</v>
      </c>
      <c r="H80" s="63" t="s">
        <v>61</v>
      </c>
      <c r="I80" s="63" t="s">
        <v>48</v>
      </c>
      <c r="J80" s="63" t="s">
        <v>45</v>
      </c>
      <c r="K80" s="63" t="s">
        <v>62</v>
      </c>
      <c r="L80" s="350"/>
      <c r="M80" s="63" t="s">
        <v>33</v>
      </c>
      <c r="N80" s="63" t="s">
        <v>48</v>
      </c>
      <c r="O80" s="63" t="s">
        <v>129</v>
      </c>
      <c r="P80" s="63">
        <v>25</v>
      </c>
      <c r="Q80" s="375">
        <v>0</v>
      </c>
      <c r="R80" s="63">
        <v>6</v>
      </c>
      <c r="S80" s="63">
        <v>4</v>
      </c>
      <c r="T80" s="63">
        <v>1</v>
      </c>
      <c r="U80" s="63">
        <v>8</v>
      </c>
      <c r="V80" s="63"/>
      <c r="W80" s="63"/>
      <c r="X80" s="63"/>
      <c r="Y80" s="63" t="s">
        <v>38</v>
      </c>
      <c r="Z80" s="63">
        <v>13</v>
      </c>
    </row>
    <row r="81" spans="1:26" ht="15.75" thickBot="1" x14ac:dyDescent="0.3">
      <c r="A81" s="64" t="s">
        <v>752</v>
      </c>
      <c r="B81" s="63">
        <v>26</v>
      </c>
      <c r="C81" s="63" t="s">
        <v>60</v>
      </c>
      <c r="D81" s="63" t="s">
        <v>35</v>
      </c>
      <c r="E81" s="63" t="s">
        <v>62</v>
      </c>
      <c r="F81" s="63" t="s">
        <v>67</v>
      </c>
      <c r="G81" s="63" t="s">
        <v>48</v>
      </c>
      <c r="H81" s="63" t="s">
        <v>32</v>
      </c>
      <c r="I81" s="63" t="s">
        <v>40</v>
      </c>
      <c r="J81" s="63" t="s">
        <v>33</v>
      </c>
      <c r="K81" s="63" t="s">
        <v>63</v>
      </c>
      <c r="L81" s="350"/>
      <c r="M81" s="63" t="s">
        <v>63</v>
      </c>
      <c r="N81" s="63" t="s">
        <v>48</v>
      </c>
      <c r="O81" s="63" t="s">
        <v>128</v>
      </c>
      <c r="P81" s="63">
        <v>26</v>
      </c>
      <c r="Q81" s="375">
        <v>1</v>
      </c>
      <c r="R81" s="63">
        <v>4</v>
      </c>
      <c r="S81" s="63">
        <v>5</v>
      </c>
      <c r="T81" s="63">
        <v>1</v>
      </c>
      <c r="U81" s="63">
        <v>5</v>
      </c>
      <c r="V81" s="63"/>
      <c r="W81" s="63"/>
      <c r="X81" s="63"/>
      <c r="Y81" s="63" t="s">
        <v>38</v>
      </c>
      <c r="Z81" s="63">
        <v>11</v>
      </c>
    </row>
    <row r="82" spans="1:26" ht="15.75" thickBot="1" x14ac:dyDescent="0.3">
      <c r="A82" s="64" t="s">
        <v>753</v>
      </c>
      <c r="B82" s="63">
        <v>27</v>
      </c>
      <c r="C82" s="63" t="s">
        <v>40</v>
      </c>
      <c r="D82" s="63" t="s">
        <v>74</v>
      </c>
      <c r="E82" s="63" t="s">
        <v>59</v>
      </c>
      <c r="F82" s="63" t="s">
        <v>48</v>
      </c>
      <c r="G82" s="63" t="s">
        <v>49</v>
      </c>
      <c r="H82" s="63" t="s">
        <v>74</v>
      </c>
      <c r="I82" s="63" t="s">
        <v>36</v>
      </c>
      <c r="J82" s="63" t="s">
        <v>36</v>
      </c>
      <c r="K82" s="63" t="s">
        <v>33</v>
      </c>
      <c r="L82" s="350"/>
      <c r="M82" s="63" t="s">
        <v>39</v>
      </c>
      <c r="N82" s="63" t="s">
        <v>48</v>
      </c>
      <c r="O82" s="63" t="s">
        <v>128</v>
      </c>
      <c r="P82" s="63">
        <v>27</v>
      </c>
      <c r="Q82" s="375">
        <v>3</v>
      </c>
      <c r="R82" s="63">
        <v>5</v>
      </c>
      <c r="S82" s="63">
        <v>2</v>
      </c>
      <c r="T82" s="63">
        <v>1</v>
      </c>
      <c r="U82" s="63">
        <v>22</v>
      </c>
      <c r="V82" s="63"/>
      <c r="W82" s="63"/>
      <c r="X82" s="63"/>
      <c r="Y82" s="63" t="s">
        <v>49</v>
      </c>
      <c r="Z82" s="63">
        <v>23</v>
      </c>
    </row>
    <row r="83" spans="1:26" ht="15.75" thickBot="1" x14ac:dyDescent="0.3">
      <c r="A83" s="64" t="s">
        <v>754</v>
      </c>
      <c r="B83" s="63">
        <v>28</v>
      </c>
      <c r="C83" s="63" t="s">
        <v>35</v>
      </c>
      <c r="D83" s="63" t="s">
        <v>49</v>
      </c>
      <c r="E83" s="63" t="s">
        <v>58</v>
      </c>
      <c r="F83" s="63" t="s">
        <v>63</v>
      </c>
      <c r="G83" s="63" t="s">
        <v>32</v>
      </c>
      <c r="H83" s="63" t="s">
        <v>40</v>
      </c>
      <c r="I83" s="63" t="s">
        <v>40</v>
      </c>
      <c r="J83" s="63" t="s">
        <v>36</v>
      </c>
      <c r="K83" s="63" t="s">
        <v>35</v>
      </c>
      <c r="L83" s="350"/>
      <c r="M83" s="63" t="s">
        <v>38</v>
      </c>
      <c r="N83" s="63" t="s">
        <v>48</v>
      </c>
      <c r="O83" s="63" t="s">
        <v>129</v>
      </c>
      <c r="P83" s="63">
        <v>28</v>
      </c>
      <c r="Q83" s="375">
        <v>2</v>
      </c>
      <c r="R83" s="63">
        <v>6</v>
      </c>
      <c r="S83" s="63">
        <v>3</v>
      </c>
      <c r="T83" s="63">
        <v>0</v>
      </c>
      <c r="U83" s="63">
        <v>12</v>
      </c>
      <c r="V83" s="63"/>
      <c r="W83" s="63">
        <v>2</v>
      </c>
      <c r="X83" s="63"/>
      <c r="Y83" s="63" t="s">
        <v>60</v>
      </c>
      <c r="Z83" s="63">
        <v>20</v>
      </c>
    </row>
    <row r="84" spans="1:26" ht="15.75" thickBot="1" x14ac:dyDescent="0.3">
      <c r="A84" s="64" t="s">
        <v>755</v>
      </c>
      <c r="B84" s="63">
        <v>29</v>
      </c>
      <c r="C84" s="63" t="s">
        <v>45</v>
      </c>
      <c r="D84" s="63" t="s">
        <v>61</v>
      </c>
      <c r="E84" s="63" t="s">
        <v>63</v>
      </c>
      <c r="F84" s="63" t="s">
        <v>39</v>
      </c>
      <c r="G84" s="63" t="s">
        <v>32</v>
      </c>
      <c r="H84" s="63" t="s">
        <v>36</v>
      </c>
      <c r="I84" s="63" t="s">
        <v>60</v>
      </c>
      <c r="J84" s="63" t="s">
        <v>69</v>
      </c>
      <c r="K84" s="63" t="s">
        <v>33</v>
      </c>
      <c r="L84" s="350"/>
      <c r="M84" s="63" t="s">
        <v>62</v>
      </c>
      <c r="N84" s="63" t="s">
        <v>48</v>
      </c>
      <c r="O84" s="63" t="s">
        <v>129</v>
      </c>
      <c r="P84" s="63">
        <v>29</v>
      </c>
      <c r="Q84" s="375">
        <v>1</v>
      </c>
      <c r="R84" s="63">
        <v>7</v>
      </c>
      <c r="S84" s="63">
        <v>3</v>
      </c>
      <c r="T84" s="63">
        <v>0</v>
      </c>
      <c r="U84" s="63">
        <v>3</v>
      </c>
      <c r="V84" s="63"/>
      <c r="W84" s="63">
        <v>1</v>
      </c>
      <c r="X84" s="63"/>
      <c r="Y84" s="63" t="s">
        <v>60</v>
      </c>
      <c r="Z84" s="63">
        <v>19</v>
      </c>
    </row>
    <row r="85" spans="1:26" ht="15.75" thickBot="1" x14ac:dyDescent="0.3">
      <c r="A85" s="64" t="s">
        <v>357</v>
      </c>
      <c r="B85" s="63">
        <v>30</v>
      </c>
      <c r="C85" s="63" t="s">
        <v>72</v>
      </c>
      <c r="D85" s="63" t="s">
        <v>36</v>
      </c>
      <c r="E85" s="63" t="s">
        <v>63</v>
      </c>
      <c r="F85" s="63" t="s">
        <v>38</v>
      </c>
      <c r="G85" s="63" t="s">
        <v>38</v>
      </c>
      <c r="H85" s="63" t="s">
        <v>35</v>
      </c>
      <c r="I85" s="63" t="s">
        <v>36</v>
      </c>
      <c r="J85" s="63" t="s">
        <v>30</v>
      </c>
      <c r="K85" s="63" t="s">
        <v>30</v>
      </c>
      <c r="L85" s="350"/>
      <c r="M85" s="63" t="s">
        <v>49</v>
      </c>
      <c r="N85" s="63" t="s">
        <v>48</v>
      </c>
      <c r="O85" s="63" t="s">
        <v>128</v>
      </c>
      <c r="P85" s="63">
        <v>30</v>
      </c>
      <c r="Q85" s="375">
        <v>3</v>
      </c>
      <c r="R85" s="63">
        <v>6</v>
      </c>
      <c r="S85" s="63">
        <v>2</v>
      </c>
      <c r="T85" s="63">
        <v>0</v>
      </c>
      <c r="U85" s="63">
        <v>40</v>
      </c>
      <c r="V85" s="63"/>
      <c r="W85" s="63">
        <v>1</v>
      </c>
      <c r="X85" s="63"/>
      <c r="Y85" s="63" t="s">
        <v>49</v>
      </c>
      <c r="Z85" s="63">
        <v>24</v>
      </c>
    </row>
    <row r="86" spans="1:26" ht="15.75" thickBot="1" x14ac:dyDescent="0.3">
      <c r="A86" s="64" t="s">
        <v>756</v>
      </c>
      <c r="B86" s="63">
        <v>31</v>
      </c>
      <c r="C86" s="63" t="s">
        <v>40</v>
      </c>
      <c r="D86" s="63" t="s">
        <v>49</v>
      </c>
      <c r="E86" s="63" t="s">
        <v>38</v>
      </c>
      <c r="F86" s="63" t="s">
        <v>65</v>
      </c>
      <c r="G86" s="63" t="s">
        <v>63</v>
      </c>
      <c r="H86" s="63" t="s">
        <v>38</v>
      </c>
      <c r="I86" s="63" t="s">
        <v>35</v>
      </c>
      <c r="J86" s="63" t="s">
        <v>30</v>
      </c>
      <c r="K86" s="63" t="s">
        <v>65</v>
      </c>
      <c r="L86" s="350"/>
      <c r="M86" s="63" t="s">
        <v>48</v>
      </c>
      <c r="N86" s="63" t="s">
        <v>48</v>
      </c>
      <c r="O86" s="63" t="s">
        <v>130</v>
      </c>
      <c r="P86" s="63">
        <v>31</v>
      </c>
      <c r="Q86" s="375">
        <v>2</v>
      </c>
      <c r="R86" s="63">
        <v>4</v>
      </c>
      <c r="S86" s="63">
        <v>5</v>
      </c>
      <c r="T86" s="63">
        <v>0</v>
      </c>
      <c r="U86" s="63">
        <v>7</v>
      </c>
      <c r="V86" s="63"/>
      <c r="W86" s="63"/>
      <c r="X86" s="63"/>
      <c r="Y86" s="63" t="s">
        <v>33</v>
      </c>
      <c r="Z86" s="63">
        <v>15</v>
      </c>
    </row>
    <row r="87" spans="1:26" ht="15.75" thickBot="1" x14ac:dyDescent="0.3">
      <c r="A87" s="64" t="s">
        <v>757</v>
      </c>
      <c r="B87" s="63">
        <v>32</v>
      </c>
      <c r="C87" s="63" t="s">
        <v>36</v>
      </c>
      <c r="D87" s="63" t="s">
        <v>36</v>
      </c>
      <c r="E87" s="63" t="s">
        <v>63</v>
      </c>
      <c r="F87" s="63" t="s">
        <v>45</v>
      </c>
      <c r="G87" s="63" t="s">
        <v>58</v>
      </c>
      <c r="H87" s="63" t="s">
        <v>60</v>
      </c>
      <c r="I87" s="63" t="s">
        <v>36</v>
      </c>
      <c r="J87" s="63" t="s">
        <v>72</v>
      </c>
      <c r="K87" s="63" t="s">
        <v>65</v>
      </c>
      <c r="L87" s="350"/>
      <c r="M87" s="63" t="s">
        <v>65</v>
      </c>
      <c r="N87" s="63" t="s">
        <v>48</v>
      </c>
      <c r="O87" s="63" t="s">
        <v>130</v>
      </c>
      <c r="P87" s="63">
        <v>32</v>
      </c>
      <c r="Q87" s="375">
        <v>1</v>
      </c>
      <c r="R87" s="63">
        <v>5</v>
      </c>
      <c r="S87" s="63">
        <v>5</v>
      </c>
      <c r="T87" s="63">
        <v>0</v>
      </c>
      <c r="U87" s="63">
        <v>13</v>
      </c>
      <c r="V87" s="63"/>
      <c r="W87" s="63"/>
      <c r="X87" s="63"/>
      <c r="Y87" s="63" t="s">
        <v>32</v>
      </c>
      <c r="Z87" s="63">
        <v>17</v>
      </c>
    </row>
    <row r="88" spans="1:26" ht="15.75" thickBot="1" x14ac:dyDescent="0.3">
      <c r="A88" s="64" t="s">
        <v>758</v>
      </c>
      <c r="B88" s="63">
        <v>33</v>
      </c>
      <c r="C88" s="63" t="s">
        <v>36</v>
      </c>
      <c r="D88" s="63" t="s">
        <v>33</v>
      </c>
      <c r="E88" s="63" t="s">
        <v>59</v>
      </c>
      <c r="F88" s="63" t="s">
        <v>48</v>
      </c>
      <c r="G88" s="63" t="s">
        <v>62</v>
      </c>
      <c r="H88" s="63" t="s">
        <v>39</v>
      </c>
      <c r="I88" s="63" t="s">
        <v>60</v>
      </c>
      <c r="J88" s="63" t="s">
        <v>45</v>
      </c>
      <c r="K88" s="63" t="s">
        <v>48</v>
      </c>
      <c r="L88" s="350"/>
      <c r="M88" s="63" t="s">
        <v>58</v>
      </c>
      <c r="N88" s="63" t="s">
        <v>48</v>
      </c>
      <c r="O88" s="63" t="s">
        <v>128</v>
      </c>
      <c r="P88" s="63">
        <v>33</v>
      </c>
      <c r="Q88" s="375">
        <v>0</v>
      </c>
      <c r="R88" s="63">
        <v>5</v>
      </c>
      <c r="S88" s="63">
        <v>5</v>
      </c>
      <c r="T88" s="63">
        <v>1</v>
      </c>
      <c r="U88" s="63">
        <v>4</v>
      </c>
      <c r="V88" s="63"/>
      <c r="W88" s="63">
        <v>2</v>
      </c>
      <c r="X88" s="63"/>
      <c r="Y88" s="63" t="s">
        <v>38</v>
      </c>
      <c r="Z88" s="63">
        <v>9</v>
      </c>
    </row>
    <row r="89" spans="1:26" ht="15.75" thickBot="1" x14ac:dyDescent="0.3">
      <c r="A89" s="64" t="s">
        <v>759</v>
      </c>
      <c r="B89" s="63">
        <v>34</v>
      </c>
      <c r="C89" s="63" t="s">
        <v>36</v>
      </c>
      <c r="D89" s="63" t="s">
        <v>60</v>
      </c>
      <c r="E89" s="63" t="s">
        <v>65</v>
      </c>
      <c r="F89" s="63" t="s">
        <v>33</v>
      </c>
      <c r="G89" s="63" t="s">
        <v>61</v>
      </c>
      <c r="H89" s="63" t="s">
        <v>32</v>
      </c>
      <c r="I89" s="63" t="s">
        <v>49</v>
      </c>
      <c r="J89" s="63" t="s">
        <v>40</v>
      </c>
      <c r="K89" s="63" t="s">
        <v>58</v>
      </c>
      <c r="L89" s="350"/>
      <c r="M89" s="63" t="s">
        <v>48</v>
      </c>
      <c r="N89" s="63" t="s">
        <v>48</v>
      </c>
      <c r="O89" s="63" t="s">
        <v>128</v>
      </c>
      <c r="P89" s="63">
        <v>34</v>
      </c>
      <c r="Q89" s="375">
        <v>1</v>
      </c>
      <c r="R89" s="63">
        <v>6</v>
      </c>
      <c r="S89" s="63">
        <v>4</v>
      </c>
      <c r="T89" s="63">
        <v>0</v>
      </c>
      <c r="U89" s="63">
        <v>17</v>
      </c>
      <c r="V89" s="63"/>
      <c r="W89" s="63">
        <v>4</v>
      </c>
      <c r="X89" s="63"/>
      <c r="Y89" s="63" t="s">
        <v>32</v>
      </c>
      <c r="Z89" s="63">
        <v>16</v>
      </c>
    </row>
    <row r="90" spans="1:26" ht="15.75" thickBot="1" x14ac:dyDescent="0.3">
      <c r="A90" s="64" t="s">
        <v>760</v>
      </c>
      <c r="B90" s="63">
        <v>35</v>
      </c>
      <c r="C90" s="63" t="s">
        <v>32</v>
      </c>
      <c r="D90" s="63" t="s">
        <v>61</v>
      </c>
      <c r="E90" s="63" t="s">
        <v>65</v>
      </c>
      <c r="F90" s="63" t="s">
        <v>58</v>
      </c>
      <c r="G90" s="63" t="s">
        <v>46</v>
      </c>
      <c r="H90" s="63" t="s">
        <v>39</v>
      </c>
      <c r="I90" s="63" t="s">
        <v>60</v>
      </c>
      <c r="J90" s="63" t="s">
        <v>60</v>
      </c>
      <c r="K90" s="63" t="s">
        <v>58</v>
      </c>
      <c r="L90" s="350"/>
      <c r="M90" s="63" t="s">
        <v>58</v>
      </c>
      <c r="N90" s="63" t="s">
        <v>48</v>
      </c>
      <c r="O90" s="63" t="s">
        <v>130</v>
      </c>
      <c r="P90" s="63">
        <v>35</v>
      </c>
      <c r="Q90" s="375">
        <v>0</v>
      </c>
      <c r="R90" s="63">
        <v>5</v>
      </c>
      <c r="S90" s="63">
        <v>5</v>
      </c>
      <c r="T90" s="63">
        <v>1</v>
      </c>
      <c r="U90" s="63">
        <v>7</v>
      </c>
      <c r="V90" s="63"/>
      <c r="W90" s="63">
        <v>4</v>
      </c>
      <c r="X90" s="63"/>
      <c r="Y90" s="63" t="s">
        <v>48</v>
      </c>
      <c r="Z90" s="63">
        <v>4</v>
      </c>
    </row>
    <row r="91" spans="1:26" ht="15.75" thickBot="1" x14ac:dyDescent="0.3">
      <c r="A91" s="64" t="s">
        <v>761</v>
      </c>
      <c r="B91" s="63">
        <v>36</v>
      </c>
      <c r="C91" s="63" t="s">
        <v>33</v>
      </c>
      <c r="D91" s="63" t="s">
        <v>49</v>
      </c>
      <c r="E91" s="63" t="s">
        <v>59</v>
      </c>
      <c r="F91" s="63" t="s">
        <v>38</v>
      </c>
      <c r="G91" s="63" t="s">
        <v>67</v>
      </c>
      <c r="H91" s="63" t="s">
        <v>32</v>
      </c>
      <c r="I91" s="63" t="s">
        <v>60</v>
      </c>
      <c r="J91" s="63" t="s">
        <v>61</v>
      </c>
      <c r="K91" s="63" t="s">
        <v>59</v>
      </c>
      <c r="L91" s="350"/>
      <c r="M91" s="63" t="s">
        <v>46</v>
      </c>
      <c r="N91" s="63" t="s">
        <v>48</v>
      </c>
      <c r="O91" s="63" t="s">
        <v>130</v>
      </c>
      <c r="P91" s="63">
        <v>36</v>
      </c>
      <c r="Q91" s="375">
        <v>0</v>
      </c>
      <c r="R91" s="63">
        <v>6</v>
      </c>
      <c r="S91" s="63">
        <v>1</v>
      </c>
      <c r="T91" s="63">
        <v>4</v>
      </c>
      <c r="U91" s="63">
        <v>2</v>
      </c>
      <c r="V91" s="63"/>
      <c r="W91" s="63">
        <v>4</v>
      </c>
      <c r="X91" s="63"/>
      <c r="Y91" s="63" t="s">
        <v>48</v>
      </c>
      <c r="Z91" s="63">
        <v>5</v>
      </c>
    </row>
    <row r="92" spans="1:26" ht="15.75" thickBot="1" x14ac:dyDescent="0.3">
      <c r="A92" s="67" t="s">
        <v>70</v>
      </c>
      <c r="B92" s="63"/>
      <c r="C92" s="67">
        <v>8</v>
      </c>
      <c r="D92" s="67">
        <v>4</v>
      </c>
      <c r="E92" s="67"/>
      <c r="F92" s="67">
        <v>3</v>
      </c>
      <c r="G92" s="67">
        <v>1</v>
      </c>
      <c r="H92" s="67">
        <v>8</v>
      </c>
      <c r="I92" s="67">
        <v>6</v>
      </c>
      <c r="J92" s="67">
        <v>11</v>
      </c>
      <c r="K92" s="67">
        <v>1</v>
      </c>
      <c r="L92" s="356"/>
      <c r="M92" s="67">
        <v>1</v>
      </c>
      <c r="N92" s="67"/>
      <c r="O92" s="67">
        <v>1</v>
      </c>
      <c r="P92" s="63"/>
      <c r="Q92" s="375">
        <v>43</v>
      </c>
      <c r="R92" s="63">
        <v>196</v>
      </c>
      <c r="S92" s="63">
        <v>117</v>
      </c>
      <c r="T92" s="63">
        <v>30</v>
      </c>
      <c r="U92" s="268"/>
      <c r="V92" s="269"/>
      <c r="W92" s="269"/>
      <c r="X92" s="269"/>
      <c r="Y92" s="269"/>
      <c r="Z92" s="270"/>
    </row>
    <row r="93" spans="1:26" x14ac:dyDescent="0.25">
      <c r="A93" s="156" t="s">
        <v>425</v>
      </c>
    </row>
    <row r="94" spans="1:26" x14ac:dyDescent="0.25">
      <c r="A94" s="273" t="e" vm="2">
        <v>#VALUE!</v>
      </c>
      <c r="B94" s="349" t="s">
        <v>79</v>
      </c>
      <c r="C94" s="273" t="e" vm="1">
        <v>#VALUE!</v>
      </c>
    </row>
    <row r="95" spans="1:26" x14ac:dyDescent="0.25">
      <c r="A95" s="273"/>
      <c r="B95" s="59"/>
      <c r="C95" s="273"/>
    </row>
    <row r="96" spans="1:26" x14ac:dyDescent="0.25">
      <c r="A96" s="273"/>
      <c r="B96" s="59"/>
      <c r="C96" s="273"/>
    </row>
    <row r="97" spans="1:32" x14ac:dyDescent="0.25">
      <c r="A97" s="273"/>
      <c r="B97" s="349" t="s">
        <v>80</v>
      </c>
      <c r="C97" s="273"/>
    </row>
    <row r="98" spans="1:32" x14ac:dyDescent="0.25">
      <c r="A98" s="273"/>
      <c r="B98" s="349" t="s">
        <v>81</v>
      </c>
      <c r="C98" s="273"/>
    </row>
    <row r="99" spans="1:32" x14ac:dyDescent="0.25">
      <c r="A99" s="273"/>
      <c r="B99" s="349" t="s">
        <v>82</v>
      </c>
      <c r="C99" s="273"/>
    </row>
    <row r="100" spans="1:32" ht="15.75" thickBot="1" x14ac:dyDescent="0.3">
      <c r="A100" s="273"/>
      <c r="B100" s="349" t="s">
        <v>427</v>
      </c>
      <c r="C100" s="273"/>
    </row>
    <row r="101" spans="1:32" ht="15.75" thickBot="1" x14ac:dyDescent="0.3">
      <c r="A101" s="350" t="s">
        <v>84</v>
      </c>
      <c r="B101" s="63" t="s">
        <v>85</v>
      </c>
      <c r="C101" s="350" t="s">
        <v>86</v>
      </c>
      <c r="D101" s="63" t="s">
        <v>87</v>
      </c>
      <c r="E101" s="350" t="s">
        <v>88</v>
      </c>
      <c r="F101" s="63" t="s">
        <v>113</v>
      </c>
      <c r="G101" s="350" t="s">
        <v>89</v>
      </c>
      <c r="H101" s="63" t="s">
        <v>135</v>
      </c>
    </row>
    <row r="102" spans="1:32" ht="15.75" thickBot="1" x14ac:dyDescent="0.3">
      <c r="A102" s="352" t="s">
        <v>41</v>
      </c>
      <c r="B102" s="352" t="s">
        <v>37</v>
      </c>
      <c r="C102" s="271" t="s">
        <v>50</v>
      </c>
      <c r="D102" s="271" t="s">
        <v>51</v>
      </c>
      <c r="E102" s="271" t="s">
        <v>52</v>
      </c>
      <c r="F102" s="271" t="s">
        <v>53</v>
      </c>
      <c r="G102" s="271" t="s">
        <v>313</v>
      </c>
      <c r="H102" s="271" t="s">
        <v>54</v>
      </c>
      <c r="I102" s="271" t="s">
        <v>55</v>
      </c>
      <c r="J102" s="271" t="s">
        <v>56</v>
      </c>
      <c r="K102" s="271" t="s">
        <v>57</v>
      </c>
      <c r="L102" s="352" t="s">
        <v>176</v>
      </c>
      <c r="M102" s="271" t="s">
        <v>177</v>
      </c>
      <c r="N102" s="271" t="s">
        <v>359</v>
      </c>
      <c r="O102" s="271" t="s">
        <v>360</v>
      </c>
      <c r="P102" s="352" t="s">
        <v>379</v>
      </c>
      <c r="Q102" s="376" t="s">
        <v>380</v>
      </c>
      <c r="R102" s="271" t="s">
        <v>381</v>
      </c>
      <c r="S102" s="271" t="s">
        <v>127</v>
      </c>
      <c r="T102" s="352" t="s">
        <v>37</v>
      </c>
      <c r="U102" s="352" t="s">
        <v>154</v>
      </c>
      <c r="V102" s="352" t="s">
        <v>155</v>
      </c>
      <c r="W102" s="352" t="s">
        <v>156</v>
      </c>
      <c r="X102" s="352" t="s">
        <v>157</v>
      </c>
      <c r="Y102" s="354" t="s">
        <v>158</v>
      </c>
      <c r="Z102" s="355"/>
      <c r="AA102" s="354" t="s">
        <v>159</v>
      </c>
      <c r="AB102" s="355"/>
      <c r="AC102" s="352" t="s">
        <v>107</v>
      </c>
      <c r="AD102" s="352" t="s">
        <v>160</v>
      </c>
    </row>
    <row r="103" spans="1:32" ht="16.5" thickBot="1" x14ac:dyDescent="0.3">
      <c r="A103" s="353"/>
      <c r="B103" s="353"/>
      <c r="C103" s="272"/>
      <c r="D103" s="272"/>
      <c r="E103" s="272"/>
      <c r="F103" s="272"/>
      <c r="G103" s="272"/>
      <c r="H103" s="272"/>
      <c r="I103" s="272"/>
      <c r="J103" s="272"/>
      <c r="K103" s="272"/>
      <c r="L103" s="353"/>
      <c r="M103" s="272"/>
      <c r="N103" s="272"/>
      <c r="O103" s="272"/>
      <c r="P103" s="353"/>
      <c r="Q103" s="377"/>
      <c r="R103" s="272"/>
      <c r="S103" s="272"/>
      <c r="T103" s="353"/>
      <c r="U103" s="353"/>
      <c r="V103" s="353"/>
      <c r="W103" s="353"/>
      <c r="X103" s="353"/>
      <c r="Y103" s="351" t="s">
        <v>161</v>
      </c>
      <c r="Z103" s="351" t="s">
        <v>162</v>
      </c>
      <c r="AA103" s="351" t="s">
        <v>161</v>
      </c>
      <c r="AB103" s="351" t="s">
        <v>162</v>
      </c>
      <c r="AC103" s="353"/>
      <c r="AD103" s="353"/>
      <c r="AE103" s="14">
        <v>0</v>
      </c>
      <c r="AF103" s="14">
        <f>COUNTIF($U$104:$U$142,"=0")</f>
        <v>22</v>
      </c>
    </row>
    <row r="104" spans="1:32" ht="16.5" thickBot="1" x14ac:dyDescent="0.3">
      <c r="A104" s="64" t="s">
        <v>762</v>
      </c>
      <c r="B104" s="63">
        <v>1</v>
      </c>
      <c r="C104" s="63" t="s">
        <v>65</v>
      </c>
      <c r="D104" s="63" t="s">
        <v>36</v>
      </c>
      <c r="E104" s="63" t="s">
        <v>48</v>
      </c>
      <c r="F104" s="63" t="s">
        <v>60</v>
      </c>
      <c r="G104" s="63" t="s">
        <v>49</v>
      </c>
      <c r="H104" s="63" t="s">
        <v>49</v>
      </c>
      <c r="I104" s="63" t="s">
        <v>49</v>
      </c>
      <c r="J104" s="63" t="s">
        <v>33</v>
      </c>
      <c r="K104" s="63" t="s">
        <v>36</v>
      </c>
      <c r="L104" s="350"/>
      <c r="M104" s="63" t="s">
        <v>45</v>
      </c>
      <c r="N104" s="63"/>
      <c r="O104" s="63"/>
      <c r="P104" s="350"/>
      <c r="Q104" s="375"/>
      <c r="R104" s="63"/>
      <c r="S104" s="63" t="s">
        <v>129</v>
      </c>
      <c r="T104" s="63">
        <v>1</v>
      </c>
      <c r="U104" s="382">
        <v>0</v>
      </c>
      <c r="V104" s="63">
        <v>8</v>
      </c>
      <c r="W104" s="63">
        <v>2</v>
      </c>
      <c r="X104" s="63">
        <v>0</v>
      </c>
      <c r="Y104" s="63">
        <v>10</v>
      </c>
      <c r="Z104" s="63"/>
      <c r="AA104" s="63"/>
      <c r="AB104" s="63"/>
      <c r="AC104" s="63" t="s">
        <v>34</v>
      </c>
      <c r="AD104" s="63">
        <v>31</v>
      </c>
      <c r="AE104" s="14">
        <v>1</v>
      </c>
      <c r="AF104" s="14">
        <f>COUNTIF($U$104:$U$142,"=1")</f>
        <v>8</v>
      </c>
    </row>
    <row r="105" spans="1:32" ht="16.5" thickBot="1" x14ac:dyDescent="0.3">
      <c r="A105" s="64" t="s">
        <v>763</v>
      </c>
      <c r="B105" s="63">
        <v>2</v>
      </c>
      <c r="C105" s="63" t="s">
        <v>58</v>
      </c>
      <c r="D105" s="63" t="s">
        <v>60</v>
      </c>
      <c r="E105" s="63" t="s">
        <v>59</v>
      </c>
      <c r="F105" s="63" t="s">
        <v>38</v>
      </c>
      <c r="G105" s="63" t="s">
        <v>32</v>
      </c>
      <c r="H105" s="63" t="s">
        <v>62</v>
      </c>
      <c r="I105" s="63" t="s">
        <v>32</v>
      </c>
      <c r="J105" s="63" t="s">
        <v>32</v>
      </c>
      <c r="K105" s="63" t="s">
        <v>61</v>
      </c>
      <c r="L105" s="350"/>
      <c r="M105" s="63" t="s">
        <v>35</v>
      </c>
      <c r="N105" s="63"/>
      <c r="O105" s="63"/>
      <c r="P105" s="350"/>
      <c r="Q105" s="375"/>
      <c r="R105" s="63"/>
      <c r="S105" s="63" t="s">
        <v>129</v>
      </c>
      <c r="T105" s="63">
        <v>2</v>
      </c>
      <c r="U105" s="382">
        <v>0</v>
      </c>
      <c r="V105" s="63">
        <v>7</v>
      </c>
      <c r="W105" s="63">
        <v>2</v>
      </c>
      <c r="X105" s="63">
        <v>1</v>
      </c>
      <c r="Y105" s="63">
        <v>9</v>
      </c>
      <c r="Z105" s="63"/>
      <c r="AA105" s="63"/>
      <c r="AB105" s="63"/>
      <c r="AC105" s="63" t="s">
        <v>35</v>
      </c>
      <c r="AD105" s="63">
        <v>23</v>
      </c>
      <c r="AE105" s="14">
        <v>2</v>
      </c>
      <c r="AF105" s="14">
        <f>COUNTIF($U$104:$U$142,"=2")</f>
        <v>4</v>
      </c>
    </row>
    <row r="106" spans="1:32" ht="16.5" thickBot="1" x14ac:dyDescent="0.3">
      <c r="A106" s="64" t="s">
        <v>764</v>
      </c>
      <c r="B106" s="63">
        <v>3</v>
      </c>
      <c r="C106" s="63" t="s">
        <v>59</v>
      </c>
      <c r="D106" s="63" t="s">
        <v>33</v>
      </c>
      <c r="E106" s="63" t="s">
        <v>58</v>
      </c>
      <c r="F106" s="63" t="s">
        <v>58</v>
      </c>
      <c r="G106" s="63" t="s">
        <v>61</v>
      </c>
      <c r="H106" s="63" t="s">
        <v>32</v>
      </c>
      <c r="I106" s="63" t="s">
        <v>32</v>
      </c>
      <c r="J106" s="63" t="s">
        <v>32</v>
      </c>
      <c r="K106" s="63" t="s">
        <v>33</v>
      </c>
      <c r="L106" s="350"/>
      <c r="M106" s="63" t="s">
        <v>61</v>
      </c>
      <c r="N106" s="63"/>
      <c r="O106" s="63"/>
      <c r="P106" s="350"/>
      <c r="Q106" s="375"/>
      <c r="R106" s="63"/>
      <c r="S106" s="63" t="s">
        <v>129</v>
      </c>
      <c r="T106" s="63">
        <v>3</v>
      </c>
      <c r="U106" s="382">
        <v>0</v>
      </c>
      <c r="V106" s="63">
        <v>7</v>
      </c>
      <c r="W106" s="63">
        <v>2</v>
      </c>
      <c r="X106" s="63">
        <v>1</v>
      </c>
      <c r="Y106" s="63">
        <v>13</v>
      </c>
      <c r="Z106" s="63"/>
      <c r="AA106" s="63">
        <v>7</v>
      </c>
      <c r="AB106" s="63"/>
      <c r="AC106" s="63" t="s">
        <v>35</v>
      </c>
      <c r="AD106" s="63">
        <v>21</v>
      </c>
      <c r="AE106" s="14">
        <v>3</v>
      </c>
      <c r="AF106" s="14">
        <f>COUNTIF($U$104:$U$142,"=3")</f>
        <v>3</v>
      </c>
    </row>
    <row r="107" spans="1:32" ht="16.5" thickBot="1" x14ac:dyDescent="0.3">
      <c r="A107" s="64" t="s">
        <v>765</v>
      </c>
      <c r="B107" s="63">
        <v>4</v>
      </c>
      <c r="C107" s="63" t="s">
        <v>39</v>
      </c>
      <c r="D107" s="63" t="s">
        <v>61</v>
      </c>
      <c r="E107" s="63" t="s">
        <v>48</v>
      </c>
      <c r="F107" s="63" t="s">
        <v>63</v>
      </c>
      <c r="G107" s="63" t="s">
        <v>61</v>
      </c>
      <c r="H107" s="63" t="s">
        <v>49</v>
      </c>
      <c r="I107" s="63" t="s">
        <v>39</v>
      </c>
      <c r="J107" s="63" t="s">
        <v>62</v>
      </c>
      <c r="K107" s="63" t="s">
        <v>60</v>
      </c>
      <c r="L107" s="350"/>
      <c r="M107" s="63" t="s">
        <v>35</v>
      </c>
      <c r="N107" s="63"/>
      <c r="O107" s="63"/>
      <c r="P107" s="350"/>
      <c r="Q107" s="375"/>
      <c r="R107" s="63"/>
      <c r="S107" s="63" t="s">
        <v>129</v>
      </c>
      <c r="T107" s="63">
        <v>4</v>
      </c>
      <c r="U107" s="382">
        <v>0</v>
      </c>
      <c r="V107" s="63">
        <v>7</v>
      </c>
      <c r="W107" s="63">
        <v>3</v>
      </c>
      <c r="X107" s="63">
        <v>0</v>
      </c>
      <c r="Y107" s="63">
        <v>19</v>
      </c>
      <c r="Z107" s="63"/>
      <c r="AA107" s="63">
        <v>1</v>
      </c>
      <c r="AB107" s="63"/>
      <c r="AC107" s="63" t="s">
        <v>36</v>
      </c>
      <c r="AD107" s="63">
        <v>24</v>
      </c>
      <c r="AE107" s="14">
        <v>4</v>
      </c>
      <c r="AF107" s="14">
        <f>COUNTIF($U$104:$U$142,"=4")</f>
        <v>0</v>
      </c>
    </row>
    <row r="108" spans="1:32" ht="16.5" thickBot="1" x14ac:dyDescent="0.3">
      <c r="A108" s="64" t="s">
        <v>766</v>
      </c>
      <c r="B108" s="63">
        <v>5</v>
      </c>
      <c r="C108" s="63" t="s">
        <v>39</v>
      </c>
      <c r="D108" s="63" t="s">
        <v>61</v>
      </c>
      <c r="E108" s="63" t="s">
        <v>65</v>
      </c>
      <c r="F108" s="63" t="s">
        <v>63</v>
      </c>
      <c r="G108" s="63" t="s">
        <v>61</v>
      </c>
      <c r="H108" s="63" t="s">
        <v>45</v>
      </c>
      <c r="I108" s="63" t="s">
        <v>49</v>
      </c>
      <c r="J108" s="63" t="s">
        <v>62</v>
      </c>
      <c r="K108" s="63" t="s">
        <v>49</v>
      </c>
      <c r="L108" s="350"/>
      <c r="M108" s="63" t="s">
        <v>49</v>
      </c>
      <c r="N108" s="63"/>
      <c r="O108" s="63"/>
      <c r="P108" s="350"/>
      <c r="Q108" s="375"/>
      <c r="R108" s="63"/>
      <c r="S108" s="63" t="s">
        <v>129</v>
      </c>
      <c r="T108" s="63">
        <v>5</v>
      </c>
      <c r="U108" s="382">
        <v>0</v>
      </c>
      <c r="V108" s="63">
        <v>7</v>
      </c>
      <c r="W108" s="63">
        <v>3</v>
      </c>
      <c r="X108" s="63">
        <v>0</v>
      </c>
      <c r="Y108" s="63">
        <v>19</v>
      </c>
      <c r="Z108" s="63"/>
      <c r="AA108" s="63">
        <v>1</v>
      </c>
      <c r="AB108" s="63"/>
      <c r="AC108" s="63" t="s">
        <v>45</v>
      </c>
      <c r="AD108" s="63">
        <v>27</v>
      </c>
      <c r="AE108" s="14">
        <v>5</v>
      </c>
      <c r="AF108" s="14">
        <f>COUNTIF($U$104:$U$142,"=5")</f>
        <v>0</v>
      </c>
    </row>
    <row r="109" spans="1:32" ht="16.5" thickBot="1" x14ac:dyDescent="0.3">
      <c r="A109" s="64" t="s">
        <v>767</v>
      </c>
      <c r="B109" s="63">
        <v>6</v>
      </c>
      <c r="C109" s="63" t="s">
        <v>67</v>
      </c>
      <c r="D109" s="63" t="s">
        <v>39</v>
      </c>
      <c r="E109" s="63" t="s">
        <v>63</v>
      </c>
      <c r="F109" s="63" t="s">
        <v>58</v>
      </c>
      <c r="G109" s="63" t="s">
        <v>39</v>
      </c>
      <c r="H109" s="63" t="s">
        <v>45</v>
      </c>
      <c r="I109" s="63" t="s">
        <v>61</v>
      </c>
      <c r="J109" s="63" t="s">
        <v>45</v>
      </c>
      <c r="K109" s="63" t="s">
        <v>35</v>
      </c>
      <c r="L109" s="350"/>
      <c r="M109" s="63" t="s">
        <v>49</v>
      </c>
      <c r="N109" s="63"/>
      <c r="O109" s="63"/>
      <c r="P109" s="350"/>
      <c r="Q109" s="375"/>
      <c r="R109" s="63"/>
      <c r="S109" s="63" t="s">
        <v>128</v>
      </c>
      <c r="T109" s="63">
        <v>6</v>
      </c>
      <c r="U109" s="382">
        <v>0</v>
      </c>
      <c r="V109" s="63">
        <v>7</v>
      </c>
      <c r="W109" s="63">
        <v>2</v>
      </c>
      <c r="X109" s="63">
        <v>1</v>
      </c>
      <c r="Y109" s="63">
        <v>2</v>
      </c>
      <c r="Z109" s="63"/>
      <c r="AA109" s="63"/>
      <c r="AB109" s="63"/>
      <c r="AC109" s="63" t="s">
        <v>36</v>
      </c>
      <c r="AD109" s="63">
        <v>25</v>
      </c>
      <c r="AE109" s="14">
        <v>6</v>
      </c>
      <c r="AF109" s="14">
        <f>COUNTIF($U$104:$U$142,"=6")</f>
        <v>1</v>
      </c>
    </row>
    <row r="110" spans="1:32" ht="16.5" thickBot="1" x14ac:dyDescent="0.3">
      <c r="A110" s="64" t="s">
        <v>768</v>
      </c>
      <c r="B110" s="63">
        <v>7</v>
      </c>
      <c r="C110" s="63" t="s">
        <v>59</v>
      </c>
      <c r="D110" s="63" t="s">
        <v>45</v>
      </c>
      <c r="E110" s="63" t="s">
        <v>65</v>
      </c>
      <c r="F110" s="63" t="s">
        <v>61</v>
      </c>
      <c r="G110" s="63" t="s">
        <v>59</v>
      </c>
      <c r="H110" s="63" t="s">
        <v>74</v>
      </c>
      <c r="I110" s="63" t="s">
        <v>36</v>
      </c>
      <c r="J110" s="63" t="s">
        <v>61</v>
      </c>
      <c r="K110" s="63" t="s">
        <v>60</v>
      </c>
      <c r="L110" s="350"/>
      <c r="M110" s="63"/>
      <c r="N110" s="63"/>
      <c r="O110" s="63"/>
      <c r="P110" s="350"/>
      <c r="Q110" s="375" t="s">
        <v>28</v>
      </c>
      <c r="R110" s="63" t="s">
        <v>65</v>
      </c>
      <c r="S110" s="63" t="s">
        <v>129</v>
      </c>
      <c r="T110" s="63">
        <v>7</v>
      </c>
      <c r="U110" s="382">
        <v>2</v>
      </c>
      <c r="V110" s="63">
        <v>5</v>
      </c>
      <c r="W110" s="63">
        <v>2</v>
      </c>
      <c r="X110" s="63">
        <v>2</v>
      </c>
      <c r="Y110" s="63">
        <v>11</v>
      </c>
      <c r="Z110" s="63"/>
      <c r="AA110" s="63">
        <v>1</v>
      </c>
      <c r="AB110" s="63"/>
      <c r="AC110" s="63" t="s">
        <v>60</v>
      </c>
      <c r="AD110" s="63">
        <v>14</v>
      </c>
      <c r="AE110" s="14">
        <v>7</v>
      </c>
      <c r="AF110" s="14">
        <f>COUNTIF($U$104:$U$142,"=7")</f>
        <v>0</v>
      </c>
    </row>
    <row r="111" spans="1:32" ht="16.5" thickBot="1" x14ac:dyDescent="0.3">
      <c r="A111" s="64" t="s">
        <v>769</v>
      </c>
      <c r="B111" s="63">
        <v>8</v>
      </c>
      <c r="C111" s="63" t="s">
        <v>65</v>
      </c>
      <c r="D111" s="63" t="s">
        <v>60</v>
      </c>
      <c r="E111" s="63" t="s">
        <v>60</v>
      </c>
      <c r="F111" s="63" t="s">
        <v>45</v>
      </c>
      <c r="G111" s="63" t="s">
        <v>59</v>
      </c>
      <c r="H111" s="63" t="s">
        <v>69</v>
      </c>
      <c r="I111" s="63" t="s">
        <v>45</v>
      </c>
      <c r="J111" s="63" t="s">
        <v>45</v>
      </c>
      <c r="K111" s="63" t="s">
        <v>61</v>
      </c>
      <c r="L111" s="350"/>
      <c r="M111" s="63"/>
      <c r="N111" s="63"/>
      <c r="O111" s="63"/>
      <c r="P111" s="350"/>
      <c r="Q111" s="375" t="s">
        <v>58</v>
      </c>
      <c r="R111" s="63" t="s">
        <v>62</v>
      </c>
      <c r="S111" s="63" t="s">
        <v>128</v>
      </c>
      <c r="T111" s="63">
        <v>8</v>
      </c>
      <c r="U111" s="382">
        <v>1</v>
      </c>
      <c r="V111" s="63">
        <v>6</v>
      </c>
      <c r="W111" s="63">
        <v>3</v>
      </c>
      <c r="X111" s="63">
        <v>1</v>
      </c>
      <c r="Y111" s="63">
        <v>7</v>
      </c>
      <c r="Z111" s="63"/>
      <c r="AA111" s="63"/>
      <c r="AB111" s="63"/>
      <c r="AC111" s="63" t="s">
        <v>60</v>
      </c>
      <c r="AD111" s="63">
        <v>13</v>
      </c>
      <c r="AE111" s="14">
        <v>8</v>
      </c>
      <c r="AF111" s="14">
        <f>COUNTIF($U$104:$U$142,"=8")</f>
        <v>0</v>
      </c>
    </row>
    <row r="112" spans="1:32" ht="16.5" thickBot="1" x14ac:dyDescent="0.3">
      <c r="A112" s="64" t="s">
        <v>770</v>
      </c>
      <c r="B112" s="63">
        <v>9</v>
      </c>
      <c r="C112" s="63" t="s">
        <v>39</v>
      </c>
      <c r="D112" s="63" t="s">
        <v>60</v>
      </c>
      <c r="E112" s="63" t="s">
        <v>58</v>
      </c>
      <c r="F112" s="63" t="s">
        <v>32</v>
      </c>
      <c r="G112" s="63" t="s">
        <v>63</v>
      </c>
      <c r="H112" s="63" t="s">
        <v>32</v>
      </c>
      <c r="I112" s="63" t="s">
        <v>49</v>
      </c>
      <c r="J112" s="63" t="s">
        <v>61</v>
      </c>
      <c r="K112" s="63" t="s">
        <v>33</v>
      </c>
      <c r="L112" s="350"/>
      <c r="M112" s="63"/>
      <c r="N112" s="63"/>
      <c r="O112" s="63"/>
      <c r="P112" s="350"/>
      <c r="Q112" s="375" t="s">
        <v>62</v>
      </c>
      <c r="R112" s="63" t="s">
        <v>46</v>
      </c>
      <c r="S112" s="63" t="s">
        <v>129</v>
      </c>
      <c r="T112" s="63">
        <v>9</v>
      </c>
      <c r="U112" s="382">
        <v>0</v>
      </c>
      <c r="V112" s="63">
        <v>7</v>
      </c>
      <c r="W112" s="63">
        <v>3</v>
      </c>
      <c r="X112" s="63">
        <v>1</v>
      </c>
      <c r="Y112" s="63">
        <v>11</v>
      </c>
      <c r="Z112" s="63"/>
      <c r="AA112" s="63">
        <v>17</v>
      </c>
      <c r="AB112" s="63"/>
      <c r="AC112" s="63" t="s">
        <v>39</v>
      </c>
      <c r="AD112" s="63">
        <v>7</v>
      </c>
      <c r="AE112" s="14">
        <v>9</v>
      </c>
      <c r="AF112" s="14">
        <f>COUNTIF($U$104:$U$142,"=9")</f>
        <v>1</v>
      </c>
    </row>
    <row r="113" spans="1:32" ht="16.5" thickBot="1" x14ac:dyDescent="0.3">
      <c r="A113" s="64" t="s">
        <v>771</v>
      </c>
      <c r="B113" s="63">
        <v>10</v>
      </c>
      <c r="C113" s="63" t="s">
        <v>32</v>
      </c>
      <c r="D113" s="63" t="s">
        <v>60</v>
      </c>
      <c r="E113" s="63" t="s">
        <v>31</v>
      </c>
      <c r="F113" s="63" t="s">
        <v>72</v>
      </c>
      <c r="G113" s="63" t="s">
        <v>63</v>
      </c>
      <c r="H113" s="63" t="s">
        <v>68</v>
      </c>
      <c r="I113" s="63" t="s">
        <v>32</v>
      </c>
      <c r="J113" s="63" t="s">
        <v>32</v>
      </c>
      <c r="K113" s="63" t="s">
        <v>61</v>
      </c>
      <c r="L113" s="350"/>
      <c r="M113" s="63"/>
      <c r="N113" s="63"/>
      <c r="O113" s="63"/>
      <c r="P113" s="350"/>
      <c r="Q113" s="375" t="s">
        <v>39</v>
      </c>
      <c r="R113" s="63" t="s">
        <v>46</v>
      </c>
      <c r="S113" s="63" t="s">
        <v>129</v>
      </c>
      <c r="T113" s="63">
        <v>10</v>
      </c>
      <c r="U113" s="382">
        <v>3</v>
      </c>
      <c r="V113" s="63">
        <v>6</v>
      </c>
      <c r="W113" s="63">
        <v>1</v>
      </c>
      <c r="X113" s="63">
        <v>1</v>
      </c>
      <c r="Y113" s="63">
        <v>25</v>
      </c>
      <c r="Z113" s="63"/>
      <c r="AA113" s="63"/>
      <c r="AB113" s="63"/>
      <c r="AC113" s="63" t="s">
        <v>61</v>
      </c>
      <c r="AD113" s="63">
        <v>18</v>
      </c>
      <c r="AE113" s="14">
        <v>10</v>
      </c>
      <c r="AF113" s="14">
        <f>COUNTIF($U$104:$U$142,"=10")</f>
        <v>0</v>
      </c>
    </row>
    <row r="114" spans="1:32" ht="16.5" thickBot="1" x14ac:dyDescent="0.3">
      <c r="A114" s="64" t="s">
        <v>772</v>
      </c>
      <c r="B114" s="63">
        <v>11</v>
      </c>
      <c r="C114" s="63" t="s">
        <v>38</v>
      </c>
      <c r="D114" s="63" t="s">
        <v>61</v>
      </c>
      <c r="E114" s="63" t="s">
        <v>62</v>
      </c>
      <c r="F114" s="63" t="s">
        <v>62</v>
      </c>
      <c r="G114" s="63" t="s">
        <v>32</v>
      </c>
      <c r="H114" s="63" t="s">
        <v>36</v>
      </c>
      <c r="I114" s="63" t="s">
        <v>60</v>
      </c>
      <c r="J114" s="63" t="s">
        <v>32</v>
      </c>
      <c r="K114" s="63" t="s">
        <v>49</v>
      </c>
      <c r="L114" s="350"/>
      <c r="M114" s="63" t="s">
        <v>49</v>
      </c>
      <c r="N114" s="63"/>
      <c r="O114" s="63"/>
      <c r="P114" s="350"/>
      <c r="Q114" s="375"/>
      <c r="R114" s="63"/>
      <c r="S114" s="63" t="s">
        <v>128</v>
      </c>
      <c r="T114" s="63">
        <v>11</v>
      </c>
      <c r="U114" s="382">
        <v>0</v>
      </c>
      <c r="V114" s="63">
        <v>8</v>
      </c>
      <c r="W114" s="63">
        <v>2</v>
      </c>
      <c r="X114" s="63">
        <v>0</v>
      </c>
      <c r="Y114" s="63">
        <v>2</v>
      </c>
      <c r="Z114" s="63"/>
      <c r="AA114" s="63"/>
      <c r="AB114" s="63"/>
      <c r="AC114" s="63" t="s">
        <v>45</v>
      </c>
      <c r="AD114" s="63">
        <v>28</v>
      </c>
      <c r="AE114" s="14">
        <v>11</v>
      </c>
      <c r="AF114" s="14">
        <f>COUNTIF($U$104:$U$142,"=11")</f>
        <v>0</v>
      </c>
    </row>
    <row r="115" spans="1:32" ht="16.5" thickBot="1" x14ac:dyDescent="0.3">
      <c r="A115" s="64" t="s">
        <v>773</v>
      </c>
      <c r="B115" s="63">
        <v>12</v>
      </c>
      <c r="C115" s="63" t="s">
        <v>58</v>
      </c>
      <c r="D115" s="63" t="s">
        <v>36</v>
      </c>
      <c r="E115" s="63" t="s">
        <v>49</v>
      </c>
      <c r="F115" s="63" t="s">
        <v>38</v>
      </c>
      <c r="G115" s="63" t="s">
        <v>59</v>
      </c>
      <c r="H115" s="63" t="s">
        <v>40</v>
      </c>
      <c r="I115" s="63" t="s">
        <v>38</v>
      </c>
      <c r="J115" s="63" t="s">
        <v>36</v>
      </c>
      <c r="K115" s="63" t="s">
        <v>60</v>
      </c>
      <c r="L115" s="350"/>
      <c r="M115" s="63"/>
      <c r="N115" s="63"/>
      <c r="O115" s="63"/>
      <c r="P115" s="350"/>
      <c r="Q115" s="375" t="s">
        <v>59</v>
      </c>
      <c r="R115" s="63" t="s">
        <v>59</v>
      </c>
      <c r="S115" s="63" t="s">
        <v>128</v>
      </c>
      <c r="T115" s="63">
        <v>12</v>
      </c>
      <c r="U115" s="382">
        <v>1</v>
      </c>
      <c r="V115" s="63">
        <v>6</v>
      </c>
      <c r="W115" s="63">
        <v>1</v>
      </c>
      <c r="X115" s="63">
        <v>3</v>
      </c>
      <c r="Y115" s="63">
        <v>4</v>
      </c>
      <c r="Z115" s="63"/>
      <c r="AA115" s="63"/>
      <c r="AB115" s="63"/>
      <c r="AC115" s="63" t="s">
        <v>38</v>
      </c>
      <c r="AD115" s="63">
        <v>9</v>
      </c>
      <c r="AE115" s="14">
        <v>12</v>
      </c>
      <c r="AF115" s="14">
        <f>COUNTIF($U$104:$U$142,"=12")</f>
        <v>0</v>
      </c>
    </row>
    <row r="116" spans="1:32" ht="16.5" thickBot="1" x14ac:dyDescent="0.3">
      <c r="A116" s="64" t="s">
        <v>774</v>
      </c>
      <c r="B116" s="63">
        <v>13</v>
      </c>
      <c r="C116" s="63" t="s">
        <v>62</v>
      </c>
      <c r="D116" s="63" t="s">
        <v>35</v>
      </c>
      <c r="E116" s="63" t="s">
        <v>60</v>
      </c>
      <c r="F116" s="63" t="s">
        <v>45</v>
      </c>
      <c r="G116" s="63" t="s">
        <v>63</v>
      </c>
      <c r="H116" s="63" t="s">
        <v>68</v>
      </c>
      <c r="I116" s="63" t="s">
        <v>33</v>
      </c>
      <c r="J116" s="63" t="s">
        <v>45</v>
      </c>
      <c r="K116" s="63" t="s">
        <v>49</v>
      </c>
      <c r="L116" s="350"/>
      <c r="M116" s="63"/>
      <c r="N116" s="63"/>
      <c r="O116" s="63"/>
      <c r="P116" s="350"/>
      <c r="Q116" s="375" t="s">
        <v>58</v>
      </c>
      <c r="R116" s="63" t="s">
        <v>59</v>
      </c>
      <c r="S116" s="63" t="s">
        <v>129</v>
      </c>
      <c r="T116" s="63">
        <v>13</v>
      </c>
      <c r="U116" s="382">
        <v>1</v>
      </c>
      <c r="V116" s="63">
        <v>6</v>
      </c>
      <c r="W116" s="63">
        <v>3</v>
      </c>
      <c r="X116" s="63">
        <v>1</v>
      </c>
      <c r="Y116" s="63">
        <v>11</v>
      </c>
      <c r="Z116" s="63"/>
      <c r="AA116" s="63"/>
      <c r="AB116" s="63"/>
      <c r="AC116" s="63" t="s">
        <v>32</v>
      </c>
      <c r="AD116" s="63">
        <v>11</v>
      </c>
      <c r="AE116" s="14">
        <v>13</v>
      </c>
      <c r="AF116" s="14">
        <f>COUNTIF($U$104:$U$142,"=13")</f>
        <v>0</v>
      </c>
    </row>
    <row r="117" spans="1:32" ht="15.75" thickBot="1" x14ac:dyDescent="0.3">
      <c r="A117" s="64" t="s">
        <v>775</v>
      </c>
      <c r="B117" s="63">
        <v>14</v>
      </c>
      <c r="C117" s="63" t="s">
        <v>49</v>
      </c>
      <c r="D117" s="63" t="s">
        <v>45</v>
      </c>
      <c r="E117" s="63" t="s">
        <v>62</v>
      </c>
      <c r="F117" s="63" t="s">
        <v>33</v>
      </c>
      <c r="G117" s="63" t="s">
        <v>31</v>
      </c>
      <c r="H117" s="63" t="s">
        <v>49</v>
      </c>
      <c r="I117" s="63" t="s">
        <v>35</v>
      </c>
      <c r="J117" s="63" t="s">
        <v>28</v>
      </c>
      <c r="K117" s="63" t="s">
        <v>35</v>
      </c>
      <c r="L117" s="350"/>
      <c r="M117" s="63" t="s">
        <v>36</v>
      </c>
      <c r="N117" s="63"/>
      <c r="O117" s="63"/>
      <c r="P117" s="350"/>
      <c r="Q117" s="375"/>
      <c r="R117" s="63"/>
      <c r="S117" s="63" t="s">
        <v>128</v>
      </c>
      <c r="T117" s="63">
        <v>14</v>
      </c>
      <c r="U117" s="382">
        <v>2</v>
      </c>
      <c r="V117" s="63">
        <v>7</v>
      </c>
      <c r="W117" s="63">
        <v>1</v>
      </c>
      <c r="X117" s="63">
        <v>0</v>
      </c>
      <c r="Y117" s="63">
        <v>25</v>
      </c>
      <c r="Z117" s="63"/>
      <c r="AA117" s="63">
        <v>6</v>
      </c>
      <c r="AB117" s="63"/>
      <c r="AC117" s="63" t="s">
        <v>31</v>
      </c>
      <c r="AD117" s="63">
        <v>32</v>
      </c>
      <c r="AF117">
        <f>SUM(AF103:AF116)</f>
        <v>39</v>
      </c>
    </row>
    <row r="118" spans="1:32" ht="15.75" thickBot="1" x14ac:dyDescent="0.3">
      <c r="A118" s="64" t="s">
        <v>776</v>
      </c>
      <c r="B118" s="63">
        <v>15</v>
      </c>
      <c r="C118" s="63" t="s">
        <v>65</v>
      </c>
      <c r="D118" s="63" t="s">
        <v>36</v>
      </c>
      <c r="E118" s="63" t="s">
        <v>38</v>
      </c>
      <c r="F118" s="63" t="s">
        <v>61</v>
      </c>
      <c r="G118" s="63" t="s">
        <v>61</v>
      </c>
      <c r="H118" s="63" t="s">
        <v>45</v>
      </c>
      <c r="I118" s="63" t="s">
        <v>34</v>
      </c>
      <c r="J118" s="63" t="s">
        <v>45</v>
      </c>
      <c r="K118" s="63" t="s">
        <v>36</v>
      </c>
      <c r="L118" s="350"/>
      <c r="M118" s="63"/>
      <c r="N118" s="63"/>
      <c r="O118" s="63"/>
      <c r="P118" s="350"/>
      <c r="Q118" s="375" t="s">
        <v>38</v>
      </c>
      <c r="R118" s="63" t="s">
        <v>58</v>
      </c>
      <c r="S118" s="63" t="s">
        <v>129</v>
      </c>
      <c r="T118" s="63">
        <v>15</v>
      </c>
      <c r="U118" s="382">
        <v>1</v>
      </c>
      <c r="V118" s="63">
        <v>8</v>
      </c>
      <c r="W118" s="63">
        <v>2</v>
      </c>
      <c r="X118" s="63">
        <v>0</v>
      </c>
      <c r="Y118" s="63">
        <v>7</v>
      </c>
      <c r="Z118" s="63"/>
      <c r="AA118" s="63"/>
      <c r="AB118" s="63"/>
      <c r="AC118" s="63" t="s">
        <v>60</v>
      </c>
      <c r="AD118" s="63">
        <v>15</v>
      </c>
    </row>
    <row r="119" spans="1:32" ht="15.75" thickBot="1" x14ac:dyDescent="0.3">
      <c r="A119" s="64" t="s">
        <v>777</v>
      </c>
      <c r="B119" s="63">
        <v>16</v>
      </c>
      <c r="C119" s="63" t="s">
        <v>58</v>
      </c>
      <c r="D119" s="63" t="s">
        <v>49</v>
      </c>
      <c r="E119" s="63" t="s">
        <v>58</v>
      </c>
      <c r="F119" s="63" t="s">
        <v>58</v>
      </c>
      <c r="G119" s="63" t="s">
        <v>39</v>
      </c>
      <c r="H119" s="63" t="s">
        <v>32</v>
      </c>
      <c r="I119" s="63" t="s">
        <v>38</v>
      </c>
      <c r="J119" s="63" t="s">
        <v>35</v>
      </c>
      <c r="K119" s="63" t="s">
        <v>49</v>
      </c>
      <c r="L119" s="350"/>
      <c r="M119" s="63"/>
      <c r="N119" s="63"/>
      <c r="O119" s="63"/>
      <c r="P119" s="350"/>
      <c r="Q119" s="375" t="s">
        <v>38</v>
      </c>
      <c r="R119" s="63" t="s">
        <v>46</v>
      </c>
      <c r="S119" s="63" t="s">
        <v>128</v>
      </c>
      <c r="T119" s="63">
        <v>16</v>
      </c>
      <c r="U119" s="382">
        <v>0</v>
      </c>
      <c r="V119" s="63">
        <v>7</v>
      </c>
      <c r="W119" s="63">
        <v>3</v>
      </c>
      <c r="X119" s="63">
        <v>1</v>
      </c>
      <c r="Y119" s="63">
        <v>2</v>
      </c>
      <c r="Z119" s="63"/>
      <c r="AA119" s="63">
        <v>1</v>
      </c>
      <c r="AB119" s="63"/>
      <c r="AC119" s="63" t="s">
        <v>39</v>
      </c>
      <c r="AD119" s="63">
        <v>6</v>
      </c>
    </row>
    <row r="120" spans="1:32" ht="15.75" thickBot="1" x14ac:dyDescent="0.3">
      <c r="A120" s="64" t="s">
        <v>778</v>
      </c>
      <c r="B120" s="63">
        <v>17</v>
      </c>
      <c r="C120" s="63" t="s">
        <v>63</v>
      </c>
      <c r="D120" s="63" t="s">
        <v>36</v>
      </c>
      <c r="E120" s="63" t="s">
        <v>61</v>
      </c>
      <c r="F120" s="63" t="s">
        <v>30</v>
      </c>
      <c r="G120" s="63" t="s">
        <v>61</v>
      </c>
      <c r="H120" s="63" t="s">
        <v>36</v>
      </c>
      <c r="I120" s="63" t="s">
        <v>32</v>
      </c>
      <c r="J120" s="63" t="s">
        <v>29</v>
      </c>
      <c r="K120" s="63" t="s">
        <v>60</v>
      </c>
      <c r="L120" s="350"/>
      <c r="M120" s="63"/>
      <c r="N120" s="63"/>
      <c r="O120" s="63"/>
      <c r="P120" s="350"/>
      <c r="Q120" s="375" t="s">
        <v>39</v>
      </c>
      <c r="R120" s="63" t="s">
        <v>67</v>
      </c>
      <c r="S120" s="63" t="s">
        <v>129</v>
      </c>
      <c r="T120" s="63">
        <v>17</v>
      </c>
      <c r="U120" s="382">
        <v>2</v>
      </c>
      <c r="V120" s="63">
        <v>7</v>
      </c>
      <c r="W120" s="63">
        <v>1</v>
      </c>
      <c r="X120" s="63">
        <v>1</v>
      </c>
      <c r="Y120" s="63">
        <v>3</v>
      </c>
      <c r="Z120" s="63"/>
      <c r="AA120" s="63"/>
      <c r="AB120" s="63"/>
      <c r="AC120" s="63" t="s">
        <v>61</v>
      </c>
      <c r="AD120" s="63">
        <v>17</v>
      </c>
    </row>
    <row r="121" spans="1:32" ht="15.75" thickBot="1" x14ac:dyDescent="0.3">
      <c r="A121" s="64" t="s">
        <v>779</v>
      </c>
      <c r="B121" s="63">
        <v>18</v>
      </c>
      <c r="C121" s="63" t="s">
        <v>65</v>
      </c>
      <c r="D121" s="63" t="s">
        <v>38</v>
      </c>
      <c r="E121" s="63" t="s">
        <v>48</v>
      </c>
      <c r="F121" s="63" t="s">
        <v>63</v>
      </c>
      <c r="G121" s="63" t="s">
        <v>32</v>
      </c>
      <c r="H121" s="63" t="s">
        <v>35</v>
      </c>
      <c r="I121" s="63" t="s">
        <v>35</v>
      </c>
      <c r="J121" s="63" t="s">
        <v>33</v>
      </c>
      <c r="K121" s="63" t="s">
        <v>40</v>
      </c>
      <c r="L121" s="350"/>
      <c r="M121" s="63" t="s">
        <v>45</v>
      </c>
      <c r="N121" s="63"/>
      <c r="O121" s="63"/>
      <c r="P121" s="350"/>
      <c r="Q121" s="375"/>
      <c r="R121" s="63"/>
      <c r="S121" s="63" t="s">
        <v>128</v>
      </c>
      <c r="T121" s="63">
        <v>18</v>
      </c>
      <c r="U121" s="382">
        <v>1</v>
      </c>
      <c r="V121" s="63">
        <v>6</v>
      </c>
      <c r="W121" s="63">
        <v>3</v>
      </c>
      <c r="X121" s="63">
        <v>0</v>
      </c>
      <c r="Y121" s="63">
        <v>2</v>
      </c>
      <c r="Z121" s="63"/>
      <c r="AA121" s="63"/>
      <c r="AB121" s="63"/>
      <c r="AC121" s="63" t="s">
        <v>45</v>
      </c>
      <c r="AD121" s="63">
        <v>29</v>
      </c>
    </row>
    <row r="122" spans="1:32" ht="15.75" thickBot="1" x14ac:dyDescent="0.3">
      <c r="A122" s="64" t="s">
        <v>780</v>
      </c>
      <c r="B122" s="63">
        <v>19</v>
      </c>
      <c r="C122" s="63" t="s">
        <v>62</v>
      </c>
      <c r="D122" s="63" t="s">
        <v>29</v>
      </c>
      <c r="E122" s="63" t="s">
        <v>62</v>
      </c>
      <c r="F122" s="63" t="s">
        <v>62</v>
      </c>
      <c r="G122" s="63" t="s">
        <v>32</v>
      </c>
      <c r="H122" s="63" t="s">
        <v>35</v>
      </c>
      <c r="I122" s="63" t="s">
        <v>32</v>
      </c>
      <c r="J122" s="63" t="s">
        <v>45</v>
      </c>
      <c r="K122" s="63" t="s">
        <v>35</v>
      </c>
      <c r="L122" s="350"/>
      <c r="M122" s="63"/>
      <c r="N122" s="63"/>
      <c r="O122" s="63"/>
      <c r="P122" s="350"/>
      <c r="Q122" s="375" t="s">
        <v>63</v>
      </c>
      <c r="R122" s="63" t="s">
        <v>46</v>
      </c>
      <c r="S122" s="63" t="s">
        <v>128</v>
      </c>
      <c r="T122" s="63">
        <v>19</v>
      </c>
      <c r="U122" s="382">
        <v>1</v>
      </c>
      <c r="V122" s="63">
        <v>5</v>
      </c>
      <c r="W122" s="63">
        <v>4</v>
      </c>
      <c r="X122" s="63">
        <v>1</v>
      </c>
      <c r="Y122" s="63">
        <v>8</v>
      </c>
      <c r="Z122" s="63"/>
      <c r="AA122" s="63">
        <v>2</v>
      </c>
      <c r="AB122" s="63"/>
      <c r="AC122" s="63" t="s">
        <v>33</v>
      </c>
      <c r="AD122" s="63">
        <v>10</v>
      </c>
    </row>
    <row r="123" spans="1:32" ht="15.75" thickBot="1" x14ac:dyDescent="0.3">
      <c r="A123" s="64" t="s">
        <v>781</v>
      </c>
      <c r="B123" s="63">
        <v>20</v>
      </c>
      <c r="C123" s="63" t="s">
        <v>36</v>
      </c>
      <c r="D123" s="63" t="s">
        <v>45</v>
      </c>
      <c r="E123" s="63" t="s">
        <v>35</v>
      </c>
      <c r="F123" s="63" t="s">
        <v>29</v>
      </c>
      <c r="G123" s="63" t="s">
        <v>61</v>
      </c>
      <c r="H123" s="63" t="s">
        <v>31</v>
      </c>
      <c r="I123" s="63" t="s">
        <v>49</v>
      </c>
      <c r="J123" s="63" t="s">
        <v>72</v>
      </c>
      <c r="K123" s="63" t="s">
        <v>45</v>
      </c>
      <c r="L123" s="350"/>
      <c r="M123" s="63" t="s">
        <v>36</v>
      </c>
      <c r="N123" s="63"/>
      <c r="O123" s="63"/>
      <c r="P123" s="350"/>
      <c r="Q123" s="375"/>
      <c r="R123" s="63"/>
      <c r="S123" s="63" t="s">
        <v>129</v>
      </c>
      <c r="T123" s="63">
        <v>20</v>
      </c>
      <c r="U123" s="382">
        <v>3</v>
      </c>
      <c r="V123" s="63">
        <v>7</v>
      </c>
      <c r="W123" s="63">
        <v>0</v>
      </c>
      <c r="X123" s="63">
        <v>0</v>
      </c>
      <c r="Y123" s="63">
        <v>36</v>
      </c>
      <c r="Z123" s="63"/>
      <c r="AA123" s="63">
        <v>15</v>
      </c>
      <c r="AB123" s="63"/>
      <c r="AC123" s="63" t="s">
        <v>28</v>
      </c>
      <c r="AD123" s="63">
        <v>35</v>
      </c>
    </row>
    <row r="124" spans="1:32" ht="15.75" thickBot="1" x14ac:dyDescent="0.3">
      <c r="A124" s="64" t="s">
        <v>782</v>
      </c>
      <c r="B124" s="63">
        <v>21</v>
      </c>
      <c r="C124" s="63" t="s">
        <v>63</v>
      </c>
      <c r="D124" s="63" t="s">
        <v>39</v>
      </c>
      <c r="E124" s="63" t="s">
        <v>65</v>
      </c>
      <c r="F124" s="63" t="s">
        <v>59</v>
      </c>
      <c r="G124" s="63" t="s">
        <v>59</v>
      </c>
      <c r="H124" s="63" t="s">
        <v>45</v>
      </c>
      <c r="I124" s="63" t="s">
        <v>39</v>
      </c>
      <c r="J124" s="63" t="s">
        <v>32</v>
      </c>
      <c r="K124" s="63" t="s">
        <v>35</v>
      </c>
      <c r="L124" s="350"/>
      <c r="M124" s="63" t="s">
        <v>35</v>
      </c>
      <c r="N124" s="63"/>
      <c r="O124" s="63"/>
      <c r="P124" s="350"/>
      <c r="Q124" s="375"/>
      <c r="R124" s="63"/>
      <c r="S124" s="63" t="s">
        <v>329</v>
      </c>
      <c r="T124" s="63">
        <v>21</v>
      </c>
      <c r="U124" s="382">
        <v>0</v>
      </c>
      <c r="V124" s="63">
        <v>6</v>
      </c>
      <c r="W124" s="63">
        <v>2</v>
      </c>
      <c r="X124" s="63">
        <v>2</v>
      </c>
      <c r="Y124" s="63">
        <v>1</v>
      </c>
      <c r="Z124" s="63"/>
      <c r="AA124" s="63"/>
      <c r="AB124" s="63"/>
      <c r="AC124" s="63" t="s">
        <v>35</v>
      </c>
      <c r="AD124" s="63">
        <v>22</v>
      </c>
    </row>
    <row r="125" spans="1:32" ht="15.75" thickBot="1" x14ac:dyDescent="0.3">
      <c r="A125" s="64" t="s">
        <v>783</v>
      </c>
      <c r="B125" s="63">
        <v>22</v>
      </c>
      <c r="C125" s="63" t="s">
        <v>65</v>
      </c>
      <c r="D125" s="63" t="s">
        <v>35</v>
      </c>
      <c r="E125" s="63" t="s">
        <v>59</v>
      </c>
      <c r="F125" s="63" t="s">
        <v>77</v>
      </c>
      <c r="G125" s="63" t="s">
        <v>61</v>
      </c>
      <c r="H125" s="63" t="s">
        <v>40</v>
      </c>
      <c r="I125" s="63" t="s">
        <v>40</v>
      </c>
      <c r="J125" s="63" t="s">
        <v>29</v>
      </c>
      <c r="K125" s="63" t="s">
        <v>40</v>
      </c>
      <c r="L125" s="350"/>
      <c r="M125" s="63" t="s">
        <v>28</v>
      </c>
      <c r="N125" s="63"/>
      <c r="O125" s="63"/>
      <c r="P125" s="350"/>
      <c r="Q125" s="375"/>
      <c r="R125" s="63"/>
      <c r="S125" s="63" t="s">
        <v>329</v>
      </c>
      <c r="T125" s="63">
        <v>22</v>
      </c>
      <c r="U125" s="382">
        <v>6</v>
      </c>
      <c r="V125" s="63">
        <v>2</v>
      </c>
      <c r="W125" s="63">
        <v>1</v>
      </c>
      <c r="X125" s="63">
        <v>1</v>
      </c>
      <c r="Y125" s="63">
        <v>14</v>
      </c>
      <c r="Z125" s="63"/>
      <c r="AA125" s="63"/>
      <c r="AB125" s="63"/>
      <c r="AC125" s="63" t="s">
        <v>28</v>
      </c>
      <c r="AD125" s="63">
        <v>34</v>
      </c>
    </row>
    <row r="126" spans="1:32" ht="15.75" thickBot="1" x14ac:dyDescent="0.3">
      <c r="A126" s="64" t="s">
        <v>784</v>
      </c>
      <c r="B126" s="63">
        <v>23</v>
      </c>
      <c r="C126" s="63" t="s">
        <v>40</v>
      </c>
      <c r="D126" s="63" t="s">
        <v>36</v>
      </c>
      <c r="E126" s="63" t="s">
        <v>62</v>
      </c>
      <c r="F126" s="63" t="s">
        <v>34</v>
      </c>
      <c r="G126" s="63" t="s">
        <v>65</v>
      </c>
      <c r="H126" s="63" t="s">
        <v>74</v>
      </c>
      <c r="I126" s="63" t="s">
        <v>36</v>
      </c>
      <c r="J126" s="63" t="s">
        <v>36</v>
      </c>
      <c r="K126" s="63" t="s">
        <v>36</v>
      </c>
      <c r="L126" s="350"/>
      <c r="M126" s="63" t="s">
        <v>45</v>
      </c>
      <c r="N126" s="63"/>
      <c r="O126" s="63"/>
      <c r="P126" s="350"/>
      <c r="Q126" s="375"/>
      <c r="R126" s="63"/>
      <c r="S126" s="63" t="s">
        <v>128</v>
      </c>
      <c r="T126" s="63">
        <v>23</v>
      </c>
      <c r="U126" s="382">
        <v>3</v>
      </c>
      <c r="V126" s="63">
        <v>5</v>
      </c>
      <c r="W126" s="63">
        <v>2</v>
      </c>
      <c r="X126" s="63">
        <v>0</v>
      </c>
      <c r="Y126" s="63">
        <v>4</v>
      </c>
      <c r="Z126" s="63"/>
      <c r="AA126" s="63"/>
      <c r="AB126" s="63"/>
      <c r="AC126" s="63" t="s">
        <v>30</v>
      </c>
      <c r="AD126" s="63">
        <v>33</v>
      </c>
    </row>
    <row r="127" spans="1:32" ht="15.75" thickBot="1" x14ac:dyDescent="0.3">
      <c r="A127" s="64" t="s">
        <v>785</v>
      </c>
      <c r="B127" s="63">
        <v>24</v>
      </c>
      <c r="C127" s="63" t="s">
        <v>58</v>
      </c>
      <c r="D127" s="63" t="s">
        <v>35</v>
      </c>
      <c r="E127" s="63" t="s">
        <v>63</v>
      </c>
      <c r="F127" s="63" t="s">
        <v>45</v>
      </c>
      <c r="G127" s="63" t="s">
        <v>32</v>
      </c>
      <c r="H127" s="63" t="s">
        <v>49</v>
      </c>
      <c r="I127" s="63" t="s">
        <v>33</v>
      </c>
      <c r="J127" s="63" t="s">
        <v>32</v>
      </c>
      <c r="K127" s="63" t="s">
        <v>35</v>
      </c>
      <c r="L127" s="350"/>
      <c r="M127" s="63" t="s">
        <v>35</v>
      </c>
      <c r="N127" s="63"/>
      <c r="O127" s="63"/>
      <c r="P127" s="350"/>
      <c r="Q127" s="375"/>
      <c r="R127" s="63"/>
      <c r="S127" s="63" t="s">
        <v>129</v>
      </c>
      <c r="T127" s="63">
        <v>24</v>
      </c>
      <c r="U127" s="382">
        <v>0</v>
      </c>
      <c r="V127" s="63">
        <v>8</v>
      </c>
      <c r="W127" s="63">
        <v>2</v>
      </c>
      <c r="X127" s="63">
        <v>0</v>
      </c>
      <c r="Y127" s="63">
        <v>2</v>
      </c>
      <c r="Z127" s="63"/>
      <c r="AA127" s="63"/>
      <c r="AB127" s="63"/>
      <c r="AC127" s="63" t="s">
        <v>34</v>
      </c>
      <c r="AD127" s="63">
        <v>30</v>
      </c>
    </row>
    <row r="128" spans="1:32" ht="15.75" thickBot="1" x14ac:dyDescent="0.3">
      <c r="A128" s="64" t="s">
        <v>786</v>
      </c>
      <c r="B128" s="63">
        <v>25</v>
      </c>
      <c r="C128" s="63" t="s">
        <v>62</v>
      </c>
      <c r="D128" s="63" t="s">
        <v>33</v>
      </c>
      <c r="E128" s="63" t="s">
        <v>33</v>
      </c>
      <c r="F128" s="63" t="s">
        <v>65</v>
      </c>
      <c r="G128" s="63" t="s">
        <v>65</v>
      </c>
      <c r="H128" s="63" t="s">
        <v>48</v>
      </c>
      <c r="I128" s="63" t="s">
        <v>36</v>
      </c>
      <c r="J128" s="63" t="s">
        <v>35</v>
      </c>
      <c r="K128" s="63" t="s">
        <v>49</v>
      </c>
      <c r="L128" s="350"/>
      <c r="M128" s="63" t="s">
        <v>36</v>
      </c>
      <c r="N128" s="63"/>
      <c r="O128" s="63"/>
      <c r="P128" s="350"/>
      <c r="Q128" s="375"/>
      <c r="R128" s="63"/>
      <c r="S128" s="63" t="s">
        <v>128</v>
      </c>
      <c r="T128" s="63">
        <v>25</v>
      </c>
      <c r="U128" s="382">
        <v>0</v>
      </c>
      <c r="V128" s="63">
        <v>6</v>
      </c>
      <c r="W128" s="63">
        <v>4</v>
      </c>
      <c r="X128" s="63">
        <v>0</v>
      </c>
      <c r="Y128" s="63">
        <v>8</v>
      </c>
      <c r="Z128" s="63"/>
      <c r="AA128" s="63">
        <v>9</v>
      </c>
      <c r="AB128" s="63"/>
      <c r="AC128" s="63" t="s">
        <v>36</v>
      </c>
      <c r="AD128" s="63">
        <v>24</v>
      </c>
    </row>
    <row r="129" spans="1:30" ht="15.75" thickBot="1" x14ac:dyDescent="0.3">
      <c r="A129" s="64" t="s">
        <v>787</v>
      </c>
      <c r="B129" s="63">
        <v>26</v>
      </c>
      <c r="C129" s="63" t="s">
        <v>65</v>
      </c>
      <c r="D129" s="63" t="s">
        <v>39</v>
      </c>
      <c r="E129" s="63" t="s">
        <v>65</v>
      </c>
      <c r="F129" s="63" t="s">
        <v>33</v>
      </c>
      <c r="G129" s="63" t="s">
        <v>39</v>
      </c>
      <c r="H129" s="63" t="s">
        <v>62</v>
      </c>
      <c r="I129" s="63" t="s">
        <v>49</v>
      </c>
      <c r="J129" s="63" t="s">
        <v>35</v>
      </c>
      <c r="K129" s="63" t="s">
        <v>40</v>
      </c>
      <c r="L129" s="350"/>
      <c r="M129" s="63" t="s">
        <v>35</v>
      </c>
      <c r="N129" s="63"/>
      <c r="O129" s="63"/>
      <c r="P129" s="350"/>
      <c r="Q129" s="375"/>
      <c r="R129" s="63"/>
      <c r="S129" s="63" t="s">
        <v>128</v>
      </c>
      <c r="T129" s="63">
        <v>26</v>
      </c>
      <c r="U129" s="382">
        <v>1</v>
      </c>
      <c r="V129" s="63">
        <v>6</v>
      </c>
      <c r="W129" s="63">
        <v>3</v>
      </c>
      <c r="X129" s="63">
        <v>0</v>
      </c>
      <c r="Y129" s="63">
        <v>5</v>
      </c>
      <c r="Z129" s="63"/>
      <c r="AA129" s="63">
        <v>4</v>
      </c>
      <c r="AB129" s="63"/>
      <c r="AC129" s="63" t="s">
        <v>36</v>
      </c>
      <c r="AD129" s="63">
        <v>25</v>
      </c>
    </row>
    <row r="130" spans="1:30" ht="15.75" thickBot="1" x14ac:dyDescent="0.3">
      <c r="A130" s="64" t="s">
        <v>788</v>
      </c>
      <c r="B130" s="63">
        <v>27</v>
      </c>
      <c r="C130" s="63" t="s">
        <v>59</v>
      </c>
      <c r="D130" s="63" t="s">
        <v>38</v>
      </c>
      <c r="E130" s="63" t="s">
        <v>62</v>
      </c>
      <c r="F130" s="63" t="s">
        <v>67</v>
      </c>
      <c r="G130" s="63" t="s">
        <v>63</v>
      </c>
      <c r="H130" s="63" t="s">
        <v>45</v>
      </c>
      <c r="I130" s="63" t="s">
        <v>63</v>
      </c>
      <c r="J130" s="63" t="s">
        <v>33</v>
      </c>
      <c r="K130" s="63" t="s">
        <v>45</v>
      </c>
      <c r="L130" s="350"/>
      <c r="M130" s="63"/>
      <c r="N130" s="63"/>
      <c r="O130" s="63"/>
      <c r="P130" s="350"/>
      <c r="Q130" s="375" t="s">
        <v>58</v>
      </c>
      <c r="R130" s="63" t="s">
        <v>64</v>
      </c>
      <c r="S130" s="63" t="s">
        <v>128</v>
      </c>
      <c r="T130" s="63">
        <v>27</v>
      </c>
      <c r="U130" s="382">
        <v>0</v>
      </c>
      <c r="V130" s="63">
        <v>4</v>
      </c>
      <c r="W130" s="63">
        <v>4</v>
      </c>
      <c r="X130" s="63">
        <v>3</v>
      </c>
      <c r="Y130" s="63">
        <v>5</v>
      </c>
      <c r="Z130" s="63"/>
      <c r="AA130" s="63">
        <v>5</v>
      </c>
      <c r="AB130" s="63"/>
      <c r="AC130" s="63" t="s">
        <v>48</v>
      </c>
      <c r="AD130" s="63">
        <v>4</v>
      </c>
    </row>
    <row r="131" spans="1:30" ht="15.75" thickBot="1" x14ac:dyDescent="0.3">
      <c r="A131" s="64" t="s">
        <v>789</v>
      </c>
      <c r="B131" s="63">
        <v>28</v>
      </c>
      <c r="C131" s="63" t="s">
        <v>32</v>
      </c>
      <c r="D131" s="63" t="s">
        <v>35</v>
      </c>
      <c r="E131" s="63" t="s">
        <v>62</v>
      </c>
      <c r="F131" s="63" t="s">
        <v>62</v>
      </c>
      <c r="G131" s="63" t="s">
        <v>48</v>
      </c>
      <c r="H131" s="63" t="s">
        <v>35</v>
      </c>
      <c r="I131" s="63" t="s">
        <v>39</v>
      </c>
      <c r="J131" s="63" t="s">
        <v>31</v>
      </c>
      <c r="K131" s="63" t="s">
        <v>49</v>
      </c>
      <c r="L131" s="350"/>
      <c r="M131" s="63"/>
      <c r="N131" s="63"/>
      <c r="O131" s="63"/>
      <c r="P131" s="350"/>
      <c r="Q131" s="375" t="s">
        <v>33</v>
      </c>
      <c r="R131" s="63" t="s">
        <v>45</v>
      </c>
      <c r="S131" s="63" t="s">
        <v>129</v>
      </c>
      <c r="T131" s="63">
        <v>28</v>
      </c>
      <c r="U131" s="382">
        <v>1</v>
      </c>
      <c r="V131" s="63">
        <v>7</v>
      </c>
      <c r="W131" s="63">
        <v>3</v>
      </c>
      <c r="X131" s="63">
        <v>0</v>
      </c>
      <c r="Y131" s="63">
        <v>11</v>
      </c>
      <c r="Z131" s="63"/>
      <c r="AA131" s="63"/>
      <c r="AB131" s="63"/>
      <c r="AC131" s="63" t="s">
        <v>60</v>
      </c>
      <c r="AD131" s="63">
        <v>12</v>
      </c>
    </row>
    <row r="132" spans="1:30" ht="15.75" thickBot="1" x14ac:dyDescent="0.3">
      <c r="A132" s="64" t="s">
        <v>790</v>
      </c>
      <c r="B132" s="63">
        <v>29</v>
      </c>
      <c r="C132" s="63" t="s">
        <v>31</v>
      </c>
      <c r="D132" s="63" t="s">
        <v>28</v>
      </c>
      <c r="E132" s="63" t="s">
        <v>31</v>
      </c>
      <c r="F132" s="63" t="s">
        <v>71</v>
      </c>
      <c r="G132" s="63" t="s">
        <v>49</v>
      </c>
      <c r="H132" s="63" t="s">
        <v>72</v>
      </c>
      <c r="I132" s="63" t="s">
        <v>30</v>
      </c>
      <c r="J132" s="63" t="s">
        <v>69</v>
      </c>
      <c r="K132" s="63" t="s">
        <v>40</v>
      </c>
      <c r="L132" s="350"/>
      <c r="M132" s="63" t="s">
        <v>31</v>
      </c>
      <c r="N132" s="63"/>
      <c r="O132" s="63"/>
      <c r="P132" s="350"/>
      <c r="Q132" s="375"/>
      <c r="R132" s="63"/>
      <c r="S132" s="63" t="s">
        <v>129</v>
      </c>
      <c r="T132" s="63">
        <v>29</v>
      </c>
      <c r="U132" s="382">
        <v>9</v>
      </c>
      <c r="V132" s="63">
        <v>1</v>
      </c>
      <c r="W132" s="63">
        <v>0</v>
      </c>
      <c r="X132" s="63">
        <v>0</v>
      </c>
      <c r="Y132" s="63">
        <v>26</v>
      </c>
      <c r="Z132" s="63"/>
      <c r="AA132" s="63"/>
      <c r="AB132" s="63"/>
      <c r="AC132" s="63" t="s">
        <v>69</v>
      </c>
      <c r="AD132" s="63">
        <v>36</v>
      </c>
    </row>
    <row r="133" spans="1:30" ht="15.75" thickBot="1" x14ac:dyDescent="0.3">
      <c r="A133" s="64" t="s">
        <v>791</v>
      </c>
      <c r="B133" s="63">
        <v>30</v>
      </c>
      <c r="C133" s="63" t="s">
        <v>59</v>
      </c>
      <c r="D133" s="63" t="s">
        <v>39</v>
      </c>
      <c r="E133" s="63" t="s">
        <v>65</v>
      </c>
      <c r="F133" s="63" t="s">
        <v>62</v>
      </c>
      <c r="G133" s="63" t="s">
        <v>62</v>
      </c>
      <c r="H133" s="63" t="s">
        <v>60</v>
      </c>
      <c r="I133" s="63" t="s">
        <v>48</v>
      </c>
      <c r="J133" s="63" t="s">
        <v>61</v>
      </c>
      <c r="K133" s="63" t="s">
        <v>35</v>
      </c>
      <c r="L133" s="350"/>
      <c r="M133" s="63"/>
      <c r="N133" s="63"/>
      <c r="O133" s="63"/>
      <c r="P133" s="350"/>
      <c r="Q133" s="375" t="s">
        <v>59</v>
      </c>
      <c r="R133" s="63" t="s">
        <v>47</v>
      </c>
      <c r="S133" s="63" t="s">
        <v>130</v>
      </c>
      <c r="T133" s="63">
        <v>30</v>
      </c>
      <c r="U133" s="382">
        <v>0</v>
      </c>
      <c r="V133" s="63">
        <v>4</v>
      </c>
      <c r="W133" s="63">
        <v>4</v>
      </c>
      <c r="X133" s="63">
        <v>3</v>
      </c>
      <c r="Y133" s="63">
        <v>3</v>
      </c>
      <c r="Z133" s="63"/>
      <c r="AA133" s="63">
        <v>15</v>
      </c>
      <c r="AB133" s="63"/>
      <c r="AC133" s="63" t="s">
        <v>63</v>
      </c>
      <c r="AD133" s="63">
        <v>2</v>
      </c>
    </row>
    <row r="134" spans="1:30" ht="15.75" thickBot="1" x14ac:dyDescent="0.3">
      <c r="A134" s="64" t="s">
        <v>792</v>
      </c>
      <c r="B134" s="63">
        <v>31</v>
      </c>
      <c r="C134" s="63" t="s">
        <v>58</v>
      </c>
      <c r="D134" s="63" t="s">
        <v>32</v>
      </c>
      <c r="E134" s="63" t="s">
        <v>59</v>
      </c>
      <c r="F134" s="63" t="s">
        <v>65</v>
      </c>
      <c r="G134" s="63" t="s">
        <v>32</v>
      </c>
      <c r="H134" s="63" t="s">
        <v>65</v>
      </c>
      <c r="I134" s="63" t="s">
        <v>63</v>
      </c>
      <c r="J134" s="63" t="s">
        <v>39</v>
      </c>
      <c r="K134" s="63" t="s">
        <v>49</v>
      </c>
      <c r="L134" s="350"/>
      <c r="M134" s="63" t="s">
        <v>36</v>
      </c>
      <c r="N134" s="63"/>
      <c r="O134" s="63"/>
      <c r="P134" s="350"/>
      <c r="Q134" s="375"/>
      <c r="R134" s="63"/>
      <c r="S134" s="63" t="s">
        <v>128</v>
      </c>
      <c r="T134" s="63">
        <v>31</v>
      </c>
      <c r="U134" s="382">
        <v>0</v>
      </c>
      <c r="V134" s="63">
        <v>5</v>
      </c>
      <c r="W134" s="63">
        <v>4</v>
      </c>
      <c r="X134" s="63">
        <v>1</v>
      </c>
      <c r="Y134" s="63">
        <v>2</v>
      </c>
      <c r="Z134" s="63"/>
      <c r="AA134" s="63"/>
      <c r="AB134" s="63"/>
      <c r="AC134" s="63" t="s">
        <v>49</v>
      </c>
      <c r="AD134" s="63">
        <v>20</v>
      </c>
    </row>
    <row r="135" spans="1:30" ht="15.75" thickBot="1" x14ac:dyDescent="0.3">
      <c r="A135" s="64" t="s">
        <v>793</v>
      </c>
      <c r="B135" s="63">
        <v>32</v>
      </c>
      <c r="C135" s="63" t="s">
        <v>33</v>
      </c>
      <c r="D135" s="63" t="s">
        <v>60</v>
      </c>
      <c r="E135" s="63" t="s">
        <v>38</v>
      </c>
      <c r="F135" s="63" t="s">
        <v>105</v>
      </c>
      <c r="G135" s="63" t="s">
        <v>39</v>
      </c>
      <c r="H135" s="63" t="s">
        <v>31</v>
      </c>
      <c r="I135" s="63" t="s">
        <v>49</v>
      </c>
      <c r="J135" s="63" t="s">
        <v>61</v>
      </c>
      <c r="K135" s="63" t="s">
        <v>49</v>
      </c>
      <c r="L135" s="350"/>
      <c r="M135" s="63"/>
      <c r="N135" s="63"/>
      <c r="O135" s="63"/>
      <c r="P135" s="350"/>
      <c r="Q135" s="375" t="s">
        <v>59</v>
      </c>
      <c r="R135" s="63" t="s">
        <v>63</v>
      </c>
      <c r="S135" s="63" t="s">
        <v>129</v>
      </c>
      <c r="T135" s="63">
        <v>32</v>
      </c>
      <c r="U135" s="382">
        <v>2</v>
      </c>
      <c r="V135" s="63">
        <v>7</v>
      </c>
      <c r="W135" s="63">
        <v>1</v>
      </c>
      <c r="X135" s="63">
        <v>1</v>
      </c>
      <c r="Y135" s="63">
        <v>14</v>
      </c>
      <c r="Z135" s="63"/>
      <c r="AA135" s="63">
        <v>1</v>
      </c>
      <c r="AB135" s="63"/>
      <c r="AC135" s="63" t="s">
        <v>61</v>
      </c>
      <c r="AD135" s="63">
        <v>16</v>
      </c>
    </row>
    <row r="136" spans="1:30" ht="15.75" thickBot="1" x14ac:dyDescent="0.3">
      <c r="A136" s="64" t="s">
        <v>794</v>
      </c>
      <c r="B136" s="63">
        <v>33</v>
      </c>
      <c r="C136" s="63" t="s">
        <v>64</v>
      </c>
      <c r="D136" s="63" t="s">
        <v>65</v>
      </c>
      <c r="E136" s="63" t="s">
        <v>65</v>
      </c>
      <c r="F136" s="63" t="s">
        <v>59</v>
      </c>
      <c r="G136" s="63" t="s">
        <v>65</v>
      </c>
      <c r="H136" s="63" t="s">
        <v>32</v>
      </c>
      <c r="I136" s="63" t="s">
        <v>65</v>
      </c>
      <c r="J136" s="63" t="s">
        <v>32</v>
      </c>
      <c r="K136" s="63" t="s">
        <v>60</v>
      </c>
      <c r="L136" s="350"/>
      <c r="M136" s="63" t="s">
        <v>36</v>
      </c>
      <c r="N136" s="63"/>
      <c r="O136" s="63"/>
      <c r="P136" s="350"/>
      <c r="Q136" s="375"/>
      <c r="R136" s="63"/>
      <c r="S136" s="63" t="s">
        <v>128</v>
      </c>
      <c r="T136" s="63">
        <v>33</v>
      </c>
      <c r="U136" s="382">
        <v>0</v>
      </c>
      <c r="V136" s="63">
        <v>4</v>
      </c>
      <c r="W136" s="63">
        <v>4</v>
      </c>
      <c r="X136" s="63">
        <v>2</v>
      </c>
      <c r="Y136" s="63"/>
      <c r="Z136" s="63"/>
      <c r="AA136" s="63"/>
      <c r="AB136" s="63"/>
      <c r="AC136" s="63" t="s">
        <v>61</v>
      </c>
      <c r="AD136" s="63">
        <v>19</v>
      </c>
    </row>
    <row r="137" spans="1:30" ht="15.75" thickBot="1" x14ac:dyDescent="0.3">
      <c r="A137" s="64" t="s">
        <v>795</v>
      </c>
      <c r="B137" s="63">
        <v>34</v>
      </c>
      <c r="C137" s="63" t="s">
        <v>59</v>
      </c>
      <c r="D137" s="63" t="s">
        <v>60</v>
      </c>
      <c r="E137" s="63" t="s">
        <v>48</v>
      </c>
      <c r="F137" s="63" t="s">
        <v>67</v>
      </c>
      <c r="G137" s="63" t="s">
        <v>59</v>
      </c>
      <c r="H137" s="63" t="s">
        <v>33</v>
      </c>
      <c r="I137" s="63" t="s">
        <v>63</v>
      </c>
      <c r="J137" s="63" t="s">
        <v>33</v>
      </c>
      <c r="K137" s="63" t="s">
        <v>36</v>
      </c>
      <c r="L137" s="350"/>
      <c r="M137" s="63"/>
      <c r="N137" s="63"/>
      <c r="O137" s="63"/>
      <c r="P137" s="350"/>
      <c r="Q137" s="375" t="s">
        <v>39</v>
      </c>
      <c r="R137" s="63" t="s">
        <v>59</v>
      </c>
      <c r="S137" s="63" t="s">
        <v>128</v>
      </c>
      <c r="T137" s="63">
        <v>34</v>
      </c>
      <c r="U137" s="382">
        <v>0</v>
      </c>
      <c r="V137" s="63">
        <v>5</v>
      </c>
      <c r="W137" s="63">
        <v>2</v>
      </c>
      <c r="X137" s="63">
        <v>4</v>
      </c>
      <c r="Y137" s="63">
        <v>7</v>
      </c>
      <c r="Z137" s="63"/>
      <c r="AA137" s="63"/>
      <c r="AB137" s="63"/>
      <c r="AC137" s="63" t="s">
        <v>48</v>
      </c>
      <c r="AD137" s="63">
        <v>5</v>
      </c>
    </row>
    <row r="138" spans="1:30" ht="15.75" thickBot="1" x14ac:dyDescent="0.3">
      <c r="A138" s="64" t="s">
        <v>796</v>
      </c>
      <c r="B138" s="63">
        <v>35</v>
      </c>
      <c r="C138" s="63" t="s">
        <v>48</v>
      </c>
      <c r="D138" s="63" t="s">
        <v>45</v>
      </c>
      <c r="E138" s="63" t="s">
        <v>33</v>
      </c>
      <c r="F138" s="63" t="s">
        <v>38</v>
      </c>
      <c r="G138" s="63" t="s">
        <v>49</v>
      </c>
      <c r="H138" s="63" t="s">
        <v>49</v>
      </c>
      <c r="I138" s="63" t="s">
        <v>58</v>
      </c>
      <c r="J138" s="63" t="s">
        <v>32</v>
      </c>
      <c r="K138" s="63" t="s">
        <v>60</v>
      </c>
      <c r="L138" s="350"/>
      <c r="M138" s="63" t="s">
        <v>36</v>
      </c>
      <c r="N138" s="63"/>
      <c r="O138" s="63"/>
      <c r="P138" s="350"/>
      <c r="Q138" s="375"/>
      <c r="R138" s="63"/>
      <c r="S138" s="63" t="s">
        <v>329</v>
      </c>
      <c r="T138" s="63">
        <v>35</v>
      </c>
      <c r="U138" s="382">
        <v>0</v>
      </c>
      <c r="V138" s="63">
        <v>8</v>
      </c>
      <c r="W138" s="63">
        <v>2</v>
      </c>
      <c r="X138" s="63">
        <v>0</v>
      </c>
      <c r="Y138" s="63">
        <v>11</v>
      </c>
      <c r="Z138" s="63"/>
      <c r="AA138" s="63">
        <v>1</v>
      </c>
      <c r="AB138" s="63"/>
      <c r="AC138" s="63" t="s">
        <v>45</v>
      </c>
      <c r="AD138" s="63">
        <v>29</v>
      </c>
    </row>
    <row r="139" spans="1:30" ht="15.75" thickBot="1" x14ac:dyDescent="0.3">
      <c r="A139" s="64" t="s">
        <v>797</v>
      </c>
      <c r="B139" s="63">
        <v>36</v>
      </c>
      <c r="C139" s="63" t="s">
        <v>63</v>
      </c>
      <c r="D139" s="63" t="s">
        <v>39</v>
      </c>
      <c r="E139" s="63" t="s">
        <v>48</v>
      </c>
      <c r="F139" s="63" t="s">
        <v>67</v>
      </c>
      <c r="G139" s="63" t="s">
        <v>38</v>
      </c>
      <c r="H139" s="63" t="s">
        <v>63</v>
      </c>
      <c r="I139" s="63" t="s">
        <v>49</v>
      </c>
      <c r="J139" s="63" t="s">
        <v>60</v>
      </c>
      <c r="K139" s="63" t="s">
        <v>60</v>
      </c>
      <c r="L139" s="350"/>
      <c r="M139" s="63"/>
      <c r="N139" s="63"/>
      <c r="O139" s="63"/>
      <c r="P139" s="350"/>
      <c r="Q139" s="375" t="s">
        <v>64</v>
      </c>
      <c r="R139" s="63" t="s">
        <v>64</v>
      </c>
      <c r="S139" s="63" t="s">
        <v>129</v>
      </c>
      <c r="T139" s="63">
        <v>36</v>
      </c>
      <c r="U139" s="382">
        <v>0</v>
      </c>
      <c r="V139" s="63">
        <v>5</v>
      </c>
      <c r="W139" s="63">
        <v>3</v>
      </c>
      <c r="X139" s="63">
        <v>3</v>
      </c>
      <c r="Y139" s="63">
        <v>11</v>
      </c>
      <c r="Z139" s="63"/>
      <c r="AA139" s="63">
        <v>4</v>
      </c>
      <c r="AB139" s="63"/>
      <c r="AC139" s="63" t="s">
        <v>48</v>
      </c>
      <c r="AD139" s="63">
        <v>3</v>
      </c>
    </row>
    <row r="140" spans="1:30" ht="15.75" thickBot="1" x14ac:dyDescent="0.3">
      <c r="A140" s="64" t="s">
        <v>798</v>
      </c>
      <c r="B140" s="63">
        <v>37</v>
      </c>
      <c r="C140" s="63" t="s">
        <v>58</v>
      </c>
      <c r="D140" s="63" t="s">
        <v>60</v>
      </c>
      <c r="E140" s="63" t="s">
        <v>48</v>
      </c>
      <c r="F140" s="63" t="s">
        <v>65</v>
      </c>
      <c r="G140" s="63" t="s">
        <v>61</v>
      </c>
      <c r="H140" s="63" t="s">
        <v>35</v>
      </c>
      <c r="I140" s="63" t="s">
        <v>38</v>
      </c>
      <c r="J140" s="63" t="s">
        <v>36</v>
      </c>
      <c r="K140" s="63" t="s">
        <v>49</v>
      </c>
      <c r="L140" s="350"/>
      <c r="M140" s="63"/>
      <c r="N140" s="63"/>
      <c r="O140" s="63"/>
      <c r="P140" s="350"/>
      <c r="Q140" s="375" t="s">
        <v>59</v>
      </c>
      <c r="R140" s="63" t="s">
        <v>48</v>
      </c>
      <c r="S140" s="63" t="s">
        <v>129</v>
      </c>
      <c r="T140" s="63">
        <v>37</v>
      </c>
      <c r="U140" s="382">
        <v>0</v>
      </c>
      <c r="V140" s="63">
        <v>6</v>
      </c>
      <c r="W140" s="63">
        <v>4</v>
      </c>
      <c r="X140" s="63">
        <v>1</v>
      </c>
      <c r="Y140" s="63">
        <v>11</v>
      </c>
      <c r="Z140" s="63"/>
      <c r="AA140" s="63">
        <v>1</v>
      </c>
      <c r="AB140" s="63"/>
      <c r="AC140" s="63" t="s">
        <v>38</v>
      </c>
      <c r="AD140" s="63">
        <v>8</v>
      </c>
    </row>
    <row r="141" spans="1:30" ht="15.75" thickBot="1" x14ac:dyDescent="0.3">
      <c r="A141" s="64" t="s">
        <v>799</v>
      </c>
      <c r="B141" s="63">
        <v>38</v>
      </c>
      <c r="C141" s="63" t="s">
        <v>59</v>
      </c>
      <c r="D141" s="63" t="s">
        <v>39</v>
      </c>
      <c r="E141" s="63" t="s">
        <v>62</v>
      </c>
      <c r="F141" s="63" t="s">
        <v>59</v>
      </c>
      <c r="G141" s="63" t="s">
        <v>61</v>
      </c>
      <c r="H141" s="63" t="s">
        <v>38</v>
      </c>
      <c r="I141" s="63" t="s">
        <v>62</v>
      </c>
      <c r="J141" s="63" t="s">
        <v>60</v>
      </c>
      <c r="K141" s="63" t="s">
        <v>49</v>
      </c>
      <c r="L141" s="350"/>
      <c r="M141" s="63"/>
      <c r="N141" s="63"/>
      <c r="O141" s="63"/>
      <c r="P141" s="350"/>
      <c r="Q141" s="375" t="s">
        <v>67</v>
      </c>
      <c r="R141" s="63" t="s">
        <v>47</v>
      </c>
      <c r="S141" s="63" t="s">
        <v>129</v>
      </c>
      <c r="T141" s="63">
        <v>38</v>
      </c>
      <c r="U141" s="382">
        <v>0</v>
      </c>
      <c r="V141" s="63">
        <v>5</v>
      </c>
      <c r="W141" s="63">
        <v>2</v>
      </c>
      <c r="X141" s="63">
        <v>4</v>
      </c>
      <c r="Y141" s="63">
        <v>1</v>
      </c>
      <c r="Z141" s="63"/>
      <c r="AA141" s="63"/>
      <c r="AB141" s="63"/>
      <c r="AC141" s="63" t="s">
        <v>63</v>
      </c>
      <c r="AD141" s="63">
        <v>1</v>
      </c>
    </row>
    <row r="142" spans="1:30" ht="15.75" thickBot="1" x14ac:dyDescent="0.3">
      <c r="A142" s="64" t="s">
        <v>800</v>
      </c>
      <c r="B142" s="63">
        <v>39</v>
      </c>
      <c r="C142" s="63" t="s">
        <v>59</v>
      </c>
      <c r="D142" s="63" t="s">
        <v>38</v>
      </c>
      <c r="E142" s="63" t="s">
        <v>61</v>
      </c>
      <c r="F142" s="63" t="s">
        <v>65</v>
      </c>
      <c r="G142" s="63" t="s">
        <v>38</v>
      </c>
      <c r="H142" s="63" t="s">
        <v>45</v>
      </c>
      <c r="I142" s="63" t="s">
        <v>61</v>
      </c>
      <c r="J142" s="63" t="s">
        <v>38</v>
      </c>
      <c r="K142" s="63" t="s">
        <v>35</v>
      </c>
      <c r="L142" s="350"/>
      <c r="M142" s="63" t="s">
        <v>60</v>
      </c>
      <c r="N142" s="63"/>
      <c r="O142" s="63"/>
      <c r="P142" s="350"/>
      <c r="Q142" s="375"/>
      <c r="R142" s="63"/>
      <c r="S142" s="63" t="s">
        <v>128</v>
      </c>
      <c r="T142" s="63">
        <v>39</v>
      </c>
      <c r="U142" s="382">
        <v>0</v>
      </c>
      <c r="V142" s="63">
        <v>8</v>
      </c>
      <c r="W142" s="63">
        <v>1</v>
      </c>
      <c r="X142" s="63">
        <v>1</v>
      </c>
      <c r="Y142" s="63">
        <v>32</v>
      </c>
      <c r="Z142" s="63"/>
      <c r="AA142" s="63"/>
      <c r="AB142" s="63"/>
      <c r="AC142" s="63" t="s">
        <v>36</v>
      </c>
      <c r="AD142" s="63">
        <v>26</v>
      </c>
    </row>
    <row r="143" spans="1:30" ht="15.75" thickBot="1" x14ac:dyDescent="0.3">
      <c r="A143" s="67" t="s">
        <v>70</v>
      </c>
      <c r="B143" s="63"/>
      <c r="C143" s="67">
        <v>2</v>
      </c>
      <c r="D143" s="67">
        <v>2</v>
      </c>
      <c r="E143" s="67">
        <v>2</v>
      </c>
      <c r="F143" s="67">
        <v>7</v>
      </c>
      <c r="G143" s="67">
        <v>1</v>
      </c>
      <c r="H143" s="67">
        <v>10</v>
      </c>
      <c r="I143" s="67">
        <v>3</v>
      </c>
      <c r="J143" s="67">
        <v>6</v>
      </c>
      <c r="K143" s="67">
        <v>4</v>
      </c>
      <c r="L143" s="356"/>
      <c r="M143" s="67">
        <v>2</v>
      </c>
      <c r="N143" s="67"/>
      <c r="O143" s="67"/>
      <c r="P143" s="356"/>
      <c r="Q143" s="378">
        <v>1</v>
      </c>
      <c r="R143" s="67"/>
      <c r="S143" s="67">
        <v>3</v>
      </c>
      <c r="T143" s="63"/>
      <c r="U143" s="63">
        <v>40</v>
      </c>
      <c r="V143" s="63">
        <v>236</v>
      </c>
      <c r="W143" s="63">
        <v>91</v>
      </c>
      <c r="X143" s="63">
        <v>41</v>
      </c>
      <c r="Y143" s="268"/>
      <c r="Z143" s="269"/>
      <c r="AA143" s="269"/>
      <c r="AB143" s="269"/>
      <c r="AC143" s="269"/>
      <c r="AD143" s="270"/>
    </row>
    <row r="144" spans="1:30" x14ac:dyDescent="0.25">
      <c r="A144" s="156" t="s">
        <v>425</v>
      </c>
    </row>
    <row r="145" spans="1:32" x14ac:dyDescent="0.25">
      <c r="A145" s="273" t="e" vm="2">
        <v>#VALUE!</v>
      </c>
      <c r="B145" s="349" t="s">
        <v>79</v>
      </c>
      <c r="C145" s="273" t="e" vm="1">
        <v>#VALUE!</v>
      </c>
    </row>
    <row r="146" spans="1:32" x14ac:dyDescent="0.25">
      <c r="A146" s="273"/>
      <c r="B146" s="59"/>
      <c r="C146" s="273"/>
    </row>
    <row r="147" spans="1:32" x14ac:dyDescent="0.25">
      <c r="A147" s="273"/>
      <c r="B147" s="59"/>
      <c r="C147" s="273"/>
    </row>
    <row r="148" spans="1:32" x14ac:dyDescent="0.25">
      <c r="A148" s="273"/>
      <c r="B148" s="349" t="s">
        <v>80</v>
      </c>
      <c r="C148" s="273"/>
    </row>
    <row r="149" spans="1:32" x14ac:dyDescent="0.25">
      <c r="A149" s="273"/>
      <c r="B149" s="349" t="s">
        <v>81</v>
      </c>
      <c r="C149" s="273"/>
    </row>
    <row r="150" spans="1:32" x14ac:dyDescent="0.25">
      <c r="A150" s="273"/>
      <c r="B150" s="349" t="s">
        <v>82</v>
      </c>
      <c r="C150" s="273"/>
    </row>
    <row r="151" spans="1:32" ht="15.75" thickBot="1" x14ac:dyDescent="0.3">
      <c r="A151" s="273"/>
      <c r="B151" s="349" t="s">
        <v>427</v>
      </c>
      <c r="C151" s="273"/>
    </row>
    <row r="152" spans="1:32" ht="15.75" thickBot="1" x14ac:dyDescent="0.3">
      <c r="A152" s="350" t="s">
        <v>84</v>
      </c>
      <c r="B152" s="63" t="s">
        <v>85</v>
      </c>
      <c r="C152" s="350" t="s">
        <v>86</v>
      </c>
      <c r="D152" s="63" t="s">
        <v>87</v>
      </c>
      <c r="E152" s="350" t="s">
        <v>88</v>
      </c>
      <c r="F152" s="63" t="s">
        <v>114</v>
      </c>
      <c r="G152" s="350" t="s">
        <v>89</v>
      </c>
      <c r="H152" s="63" t="s">
        <v>135</v>
      </c>
    </row>
    <row r="153" spans="1:32" ht="16.5" thickBot="1" x14ac:dyDescent="0.3">
      <c r="A153" s="352" t="s">
        <v>41</v>
      </c>
      <c r="B153" s="352" t="s">
        <v>37</v>
      </c>
      <c r="C153" s="271" t="s">
        <v>50</v>
      </c>
      <c r="D153" s="271" t="s">
        <v>51</v>
      </c>
      <c r="E153" s="271" t="s">
        <v>52</v>
      </c>
      <c r="F153" s="271" t="s">
        <v>53</v>
      </c>
      <c r="G153" s="271" t="s">
        <v>313</v>
      </c>
      <c r="H153" s="271" t="s">
        <v>54</v>
      </c>
      <c r="I153" s="271" t="s">
        <v>55</v>
      </c>
      <c r="J153" s="271" t="s">
        <v>56</v>
      </c>
      <c r="K153" s="271" t="s">
        <v>57</v>
      </c>
      <c r="L153" s="352" t="s">
        <v>176</v>
      </c>
      <c r="M153" s="271" t="s">
        <v>177</v>
      </c>
      <c r="N153" s="271" t="s">
        <v>359</v>
      </c>
      <c r="O153" s="271" t="s">
        <v>360</v>
      </c>
      <c r="P153" s="352" t="s">
        <v>361</v>
      </c>
      <c r="Q153" s="376" t="s">
        <v>362</v>
      </c>
      <c r="R153" s="271" t="s">
        <v>363</v>
      </c>
      <c r="S153" s="271" t="s">
        <v>127</v>
      </c>
      <c r="T153" s="352" t="s">
        <v>37</v>
      </c>
      <c r="U153" s="352" t="s">
        <v>154</v>
      </c>
      <c r="V153" s="352" t="s">
        <v>155</v>
      </c>
      <c r="W153" s="352" t="s">
        <v>156</v>
      </c>
      <c r="X153" s="352" t="s">
        <v>157</v>
      </c>
      <c r="Y153" s="354" t="s">
        <v>158</v>
      </c>
      <c r="Z153" s="355"/>
      <c r="AA153" s="354" t="s">
        <v>159</v>
      </c>
      <c r="AB153" s="355"/>
      <c r="AC153" s="352" t="s">
        <v>107</v>
      </c>
      <c r="AD153" s="352" t="s">
        <v>160</v>
      </c>
      <c r="AE153" s="14">
        <v>0</v>
      </c>
      <c r="AF153" s="14">
        <f>COUNTIF($U$155:$U$193,"=0")</f>
        <v>13</v>
      </c>
    </row>
    <row r="154" spans="1:32" ht="16.5" thickBot="1" x14ac:dyDescent="0.3">
      <c r="A154" s="353"/>
      <c r="B154" s="353"/>
      <c r="C154" s="272"/>
      <c r="D154" s="272"/>
      <c r="E154" s="272"/>
      <c r="F154" s="272"/>
      <c r="G154" s="272"/>
      <c r="H154" s="272"/>
      <c r="I154" s="272"/>
      <c r="J154" s="272"/>
      <c r="K154" s="272"/>
      <c r="L154" s="353"/>
      <c r="M154" s="272"/>
      <c r="N154" s="272"/>
      <c r="O154" s="272"/>
      <c r="P154" s="353"/>
      <c r="Q154" s="377"/>
      <c r="R154" s="272"/>
      <c r="S154" s="272"/>
      <c r="T154" s="353"/>
      <c r="U154" s="353"/>
      <c r="V154" s="353"/>
      <c r="W154" s="353"/>
      <c r="X154" s="353"/>
      <c r="Y154" s="351" t="s">
        <v>161</v>
      </c>
      <c r="Z154" s="351" t="s">
        <v>162</v>
      </c>
      <c r="AA154" s="351" t="s">
        <v>161</v>
      </c>
      <c r="AB154" s="351" t="s">
        <v>162</v>
      </c>
      <c r="AC154" s="353"/>
      <c r="AD154" s="353"/>
      <c r="AE154" s="14">
        <v>1</v>
      </c>
      <c r="AF154" s="14">
        <f>COUNTIF($U$155:$U$193,"=1")</f>
        <v>12</v>
      </c>
    </row>
    <row r="155" spans="1:32" ht="16.5" thickBot="1" x14ac:dyDescent="0.3">
      <c r="A155" s="64" t="s">
        <v>801</v>
      </c>
      <c r="B155" s="63">
        <v>1</v>
      </c>
      <c r="C155" s="63" t="s">
        <v>31</v>
      </c>
      <c r="D155" s="63" t="s">
        <v>29</v>
      </c>
      <c r="E155" s="63" t="s">
        <v>38</v>
      </c>
      <c r="F155" s="63" t="s">
        <v>49</v>
      </c>
      <c r="G155" s="63" t="s">
        <v>36</v>
      </c>
      <c r="H155" s="63" t="s">
        <v>49</v>
      </c>
      <c r="I155" s="63" t="s">
        <v>45</v>
      </c>
      <c r="J155" s="63" t="s">
        <v>40</v>
      </c>
      <c r="K155" s="63" t="s">
        <v>30</v>
      </c>
      <c r="L155" s="350"/>
      <c r="M155" s="63"/>
      <c r="N155" s="63"/>
      <c r="O155" s="63"/>
      <c r="P155" s="350"/>
      <c r="Q155" s="375"/>
      <c r="R155" s="63"/>
      <c r="S155" s="63"/>
      <c r="T155" s="63">
        <v>1</v>
      </c>
      <c r="U155" s="382">
        <v>4</v>
      </c>
      <c r="V155" s="63">
        <v>5</v>
      </c>
      <c r="W155" s="63">
        <v>0</v>
      </c>
      <c r="X155" s="63">
        <v>0</v>
      </c>
      <c r="Y155" s="63">
        <v>2</v>
      </c>
      <c r="Z155" s="63"/>
      <c r="AA155" s="63"/>
      <c r="AB155" s="63"/>
      <c r="AC155" s="63" t="s">
        <v>72</v>
      </c>
      <c r="AD155" s="63">
        <v>33</v>
      </c>
      <c r="AE155" s="14">
        <v>2</v>
      </c>
      <c r="AF155" s="14">
        <f>COUNTIF($U$155:$U$193,"=2")</f>
        <v>7</v>
      </c>
    </row>
    <row r="156" spans="1:32" ht="16.5" thickBot="1" x14ac:dyDescent="0.3">
      <c r="A156" s="64" t="s">
        <v>802</v>
      </c>
      <c r="B156" s="63">
        <v>2</v>
      </c>
      <c r="C156" s="63" t="s">
        <v>35</v>
      </c>
      <c r="D156" s="63" t="s">
        <v>61</v>
      </c>
      <c r="E156" s="63" t="s">
        <v>49</v>
      </c>
      <c r="F156" s="63" t="s">
        <v>36</v>
      </c>
      <c r="G156" s="63" t="s">
        <v>36</v>
      </c>
      <c r="H156" s="63" t="s">
        <v>36</v>
      </c>
      <c r="I156" s="63" t="s">
        <v>31</v>
      </c>
      <c r="J156" s="63" t="s">
        <v>45</v>
      </c>
      <c r="K156" s="63" t="s">
        <v>60</v>
      </c>
      <c r="L156" s="350"/>
      <c r="M156" s="63"/>
      <c r="N156" s="63"/>
      <c r="O156" s="63"/>
      <c r="P156" s="350"/>
      <c r="Q156" s="375" t="s">
        <v>33</v>
      </c>
      <c r="R156" s="63" t="s">
        <v>32</v>
      </c>
      <c r="S156" s="63"/>
      <c r="T156" s="63">
        <v>2</v>
      </c>
      <c r="U156" s="382">
        <v>1</v>
      </c>
      <c r="V156" s="63">
        <v>10</v>
      </c>
      <c r="W156" s="63">
        <v>0</v>
      </c>
      <c r="X156" s="63">
        <v>0</v>
      </c>
      <c r="Y156" s="63">
        <v>12</v>
      </c>
      <c r="Z156" s="63"/>
      <c r="AA156" s="63"/>
      <c r="AB156" s="63"/>
      <c r="AC156" s="63" t="s">
        <v>35</v>
      </c>
      <c r="AD156" s="63">
        <v>9</v>
      </c>
      <c r="AE156" s="14">
        <v>3</v>
      </c>
      <c r="AF156" s="14">
        <f>COUNTIF($U$155:$U$193,"=3")</f>
        <v>4</v>
      </c>
    </row>
    <row r="157" spans="1:32" ht="16.5" thickBot="1" x14ac:dyDescent="0.3">
      <c r="A157" s="64" t="s">
        <v>803</v>
      </c>
      <c r="B157" s="63">
        <v>3</v>
      </c>
      <c r="C157" s="63" t="s">
        <v>32</v>
      </c>
      <c r="D157" s="63" t="s">
        <v>35</v>
      </c>
      <c r="E157" s="63" t="s">
        <v>38</v>
      </c>
      <c r="F157" s="63" t="s">
        <v>48</v>
      </c>
      <c r="G157" s="63" t="s">
        <v>35</v>
      </c>
      <c r="H157" s="63" t="s">
        <v>36</v>
      </c>
      <c r="I157" s="63" t="s">
        <v>39</v>
      </c>
      <c r="J157" s="63" t="s">
        <v>49</v>
      </c>
      <c r="K157" s="63" t="s">
        <v>60</v>
      </c>
      <c r="L157" s="350"/>
      <c r="M157" s="63"/>
      <c r="N157" s="63"/>
      <c r="O157" s="63"/>
      <c r="P157" s="350"/>
      <c r="Q157" s="375"/>
      <c r="R157" s="63"/>
      <c r="S157" s="63"/>
      <c r="T157" s="63">
        <v>3</v>
      </c>
      <c r="U157" s="382">
        <v>0</v>
      </c>
      <c r="V157" s="63">
        <v>8</v>
      </c>
      <c r="W157" s="63">
        <v>1</v>
      </c>
      <c r="X157" s="63">
        <v>0</v>
      </c>
      <c r="Y157" s="63">
        <v>4</v>
      </c>
      <c r="Z157" s="63"/>
      <c r="AA157" s="63"/>
      <c r="AB157" s="63"/>
      <c r="AC157" s="63" t="s">
        <v>30</v>
      </c>
      <c r="AD157" s="63">
        <v>21</v>
      </c>
      <c r="AE157" s="14">
        <v>4</v>
      </c>
      <c r="AF157" s="14">
        <f>COUNTIF($U$155:$U$193,"=4")</f>
        <v>3</v>
      </c>
    </row>
    <row r="158" spans="1:32" ht="16.5" thickBot="1" x14ac:dyDescent="0.3">
      <c r="A158" s="64" t="s">
        <v>804</v>
      </c>
      <c r="B158" s="63">
        <v>4</v>
      </c>
      <c r="C158" s="63" t="s">
        <v>32</v>
      </c>
      <c r="D158" s="63" t="s">
        <v>38</v>
      </c>
      <c r="E158" s="63" t="s">
        <v>38</v>
      </c>
      <c r="F158" s="63" t="s">
        <v>62</v>
      </c>
      <c r="G158" s="63" t="s">
        <v>33</v>
      </c>
      <c r="H158" s="63" t="s">
        <v>38</v>
      </c>
      <c r="I158" s="63" t="s">
        <v>33</v>
      </c>
      <c r="J158" s="63" t="s">
        <v>45</v>
      </c>
      <c r="K158" s="63" t="s">
        <v>61</v>
      </c>
      <c r="L158" s="350"/>
      <c r="M158" s="63"/>
      <c r="N158" s="63"/>
      <c r="O158" s="63"/>
      <c r="P158" s="350"/>
      <c r="Q158" s="375"/>
      <c r="R158" s="63"/>
      <c r="S158" s="63"/>
      <c r="T158" s="63">
        <v>4</v>
      </c>
      <c r="U158" s="382">
        <v>0</v>
      </c>
      <c r="V158" s="63">
        <v>8</v>
      </c>
      <c r="W158" s="63">
        <v>1</v>
      </c>
      <c r="X158" s="63">
        <v>0</v>
      </c>
      <c r="Y158" s="63">
        <v>1</v>
      </c>
      <c r="Z158" s="63"/>
      <c r="AA158" s="63"/>
      <c r="AB158" s="63"/>
      <c r="AC158" s="63" t="s">
        <v>40</v>
      </c>
      <c r="AD158" s="63">
        <v>19</v>
      </c>
      <c r="AE158" s="14">
        <v>5</v>
      </c>
      <c r="AF158" s="14">
        <f>COUNTIF($U$155:$U$193,"=5")</f>
        <v>0</v>
      </c>
    </row>
    <row r="159" spans="1:32" ht="16.5" thickBot="1" x14ac:dyDescent="0.3">
      <c r="A159" s="64" t="s">
        <v>805</v>
      </c>
      <c r="B159" s="63">
        <v>5</v>
      </c>
      <c r="C159" s="63" t="s">
        <v>29</v>
      </c>
      <c r="D159" s="63" t="s">
        <v>31</v>
      </c>
      <c r="E159" s="63" t="s">
        <v>32</v>
      </c>
      <c r="F159" s="63" t="s">
        <v>48</v>
      </c>
      <c r="G159" s="63" t="s">
        <v>45</v>
      </c>
      <c r="H159" s="63" t="s">
        <v>36</v>
      </c>
      <c r="I159" s="63" t="s">
        <v>68</v>
      </c>
      <c r="J159" s="63" t="s">
        <v>35</v>
      </c>
      <c r="K159" s="63" t="s">
        <v>29</v>
      </c>
      <c r="L159" s="350"/>
      <c r="M159" s="63"/>
      <c r="N159" s="63"/>
      <c r="O159" s="63"/>
      <c r="P159" s="350"/>
      <c r="Q159" s="375" t="s">
        <v>33</v>
      </c>
      <c r="R159" s="63" t="s">
        <v>48</v>
      </c>
      <c r="S159" s="63"/>
      <c r="T159" s="63">
        <v>5</v>
      </c>
      <c r="U159" s="382">
        <v>4</v>
      </c>
      <c r="V159" s="63">
        <v>5</v>
      </c>
      <c r="W159" s="63">
        <v>2</v>
      </c>
      <c r="X159" s="63">
        <v>0</v>
      </c>
      <c r="Y159" s="63">
        <v>16</v>
      </c>
      <c r="Z159" s="63"/>
      <c r="AA159" s="63"/>
      <c r="AB159" s="63"/>
      <c r="AC159" s="63" t="s">
        <v>36</v>
      </c>
      <c r="AD159" s="63">
        <v>14</v>
      </c>
      <c r="AE159" s="14">
        <v>6</v>
      </c>
      <c r="AF159" s="14">
        <f>COUNTIF($U$155:$U$193,"=6")</f>
        <v>0</v>
      </c>
    </row>
    <row r="160" spans="1:32" ht="16.5" thickBot="1" x14ac:dyDescent="0.3">
      <c r="A160" s="64" t="s">
        <v>806</v>
      </c>
      <c r="B160" s="63">
        <v>6</v>
      </c>
      <c r="C160" s="63" t="s">
        <v>74</v>
      </c>
      <c r="D160" s="63" t="s">
        <v>36</v>
      </c>
      <c r="E160" s="63" t="s">
        <v>60</v>
      </c>
      <c r="F160" s="63" t="s">
        <v>60</v>
      </c>
      <c r="G160" s="63" t="s">
        <v>45</v>
      </c>
      <c r="H160" s="63" t="s">
        <v>49</v>
      </c>
      <c r="I160" s="63" t="s">
        <v>49</v>
      </c>
      <c r="J160" s="63" t="s">
        <v>69</v>
      </c>
      <c r="K160" s="63" t="s">
        <v>45</v>
      </c>
      <c r="L160" s="350"/>
      <c r="M160" s="63"/>
      <c r="N160" s="63"/>
      <c r="O160" s="63"/>
      <c r="P160" s="350"/>
      <c r="Q160" s="375"/>
      <c r="R160" s="63"/>
      <c r="S160" s="63"/>
      <c r="T160" s="63">
        <v>6</v>
      </c>
      <c r="U160" s="382">
        <v>2</v>
      </c>
      <c r="V160" s="63">
        <v>7</v>
      </c>
      <c r="W160" s="63">
        <v>0</v>
      </c>
      <c r="X160" s="63">
        <v>0</v>
      </c>
      <c r="Y160" s="63">
        <v>18</v>
      </c>
      <c r="Z160" s="63"/>
      <c r="AA160" s="63"/>
      <c r="AB160" s="63"/>
      <c r="AC160" s="63" t="s">
        <v>68</v>
      </c>
      <c r="AD160" s="63">
        <v>34</v>
      </c>
      <c r="AE160" s="14">
        <v>7</v>
      </c>
      <c r="AF160" s="14">
        <f>COUNTIF($U$155:$U$193,"=7")</f>
        <v>0</v>
      </c>
    </row>
    <row r="161" spans="1:32" ht="16.5" thickBot="1" x14ac:dyDescent="0.3">
      <c r="A161" s="64" t="s">
        <v>807</v>
      </c>
      <c r="B161" s="63">
        <v>7</v>
      </c>
      <c r="C161" s="63" t="s">
        <v>29</v>
      </c>
      <c r="D161" s="63" t="s">
        <v>36</v>
      </c>
      <c r="E161" s="63" t="s">
        <v>60</v>
      </c>
      <c r="F161" s="63" t="s">
        <v>60</v>
      </c>
      <c r="G161" s="63" t="s">
        <v>30</v>
      </c>
      <c r="H161" s="63" t="s">
        <v>36</v>
      </c>
      <c r="I161" s="63" t="s">
        <v>28</v>
      </c>
      <c r="J161" s="63" t="s">
        <v>28</v>
      </c>
      <c r="K161" s="63" t="s">
        <v>35</v>
      </c>
      <c r="L161" s="350"/>
      <c r="M161" s="63"/>
      <c r="N161" s="63"/>
      <c r="O161" s="63"/>
      <c r="P161" s="350"/>
      <c r="Q161" s="375" t="s">
        <v>38</v>
      </c>
      <c r="R161" s="63" t="s">
        <v>60</v>
      </c>
      <c r="S161" s="63"/>
      <c r="T161" s="63">
        <v>7</v>
      </c>
      <c r="U161" s="382">
        <v>4</v>
      </c>
      <c r="V161" s="63">
        <v>7</v>
      </c>
      <c r="W161" s="63">
        <v>0</v>
      </c>
      <c r="X161" s="63">
        <v>0</v>
      </c>
      <c r="Y161" s="63">
        <v>5</v>
      </c>
      <c r="Z161" s="63"/>
      <c r="AA161" s="63"/>
      <c r="AB161" s="63"/>
      <c r="AC161" s="63" t="s">
        <v>36</v>
      </c>
      <c r="AD161" s="63">
        <v>15</v>
      </c>
      <c r="AE161" s="14">
        <v>8</v>
      </c>
      <c r="AF161" s="14">
        <f>COUNTIF($U$155:$U$193,"=8")</f>
        <v>0</v>
      </c>
    </row>
    <row r="162" spans="1:32" ht="16.5" thickBot="1" x14ac:dyDescent="0.3">
      <c r="A162" s="64" t="s">
        <v>808</v>
      </c>
      <c r="B162" s="63">
        <v>8</v>
      </c>
      <c r="C162" s="63" t="s">
        <v>29</v>
      </c>
      <c r="D162" s="63" t="s">
        <v>45</v>
      </c>
      <c r="E162" s="63" t="s">
        <v>32</v>
      </c>
      <c r="F162" s="63" t="s">
        <v>62</v>
      </c>
      <c r="G162" s="63" t="s">
        <v>45</v>
      </c>
      <c r="H162" s="63" t="s">
        <v>45</v>
      </c>
      <c r="I162" s="63" t="s">
        <v>36</v>
      </c>
      <c r="J162" s="63" t="s">
        <v>49</v>
      </c>
      <c r="K162" s="63" t="s">
        <v>28</v>
      </c>
      <c r="L162" s="350"/>
      <c r="M162" s="63"/>
      <c r="N162" s="63"/>
      <c r="O162" s="63"/>
      <c r="P162" s="350"/>
      <c r="Q162" s="375" t="s">
        <v>32</v>
      </c>
      <c r="R162" s="63" t="s">
        <v>33</v>
      </c>
      <c r="S162" s="63"/>
      <c r="T162" s="63">
        <v>8</v>
      </c>
      <c r="U162" s="382">
        <v>2</v>
      </c>
      <c r="V162" s="63">
        <v>8</v>
      </c>
      <c r="W162" s="63">
        <v>1</v>
      </c>
      <c r="X162" s="63">
        <v>0</v>
      </c>
      <c r="Y162" s="63"/>
      <c r="Z162" s="63"/>
      <c r="AA162" s="63"/>
      <c r="AB162" s="63"/>
      <c r="AC162" s="63" t="s">
        <v>35</v>
      </c>
      <c r="AD162" s="63">
        <v>12</v>
      </c>
      <c r="AE162" s="14">
        <v>9</v>
      </c>
      <c r="AF162" s="14">
        <f>COUNTIF($U$155:$U$193,"=9")</f>
        <v>0</v>
      </c>
    </row>
    <row r="163" spans="1:32" ht="16.5" thickBot="1" x14ac:dyDescent="0.3">
      <c r="A163" s="64" t="s">
        <v>809</v>
      </c>
      <c r="B163" s="63">
        <v>9</v>
      </c>
      <c r="C163" s="63" t="s">
        <v>33</v>
      </c>
      <c r="D163" s="63" t="s">
        <v>48</v>
      </c>
      <c r="E163" s="63" t="s">
        <v>60</v>
      </c>
      <c r="F163" s="63" t="s">
        <v>65</v>
      </c>
      <c r="G163" s="63" t="s">
        <v>48</v>
      </c>
      <c r="H163" s="63" t="s">
        <v>59</v>
      </c>
      <c r="I163" s="63" t="s">
        <v>39</v>
      </c>
      <c r="J163" s="63" t="s">
        <v>61</v>
      </c>
      <c r="K163" s="63" t="s">
        <v>39</v>
      </c>
      <c r="L163" s="350"/>
      <c r="M163" s="63"/>
      <c r="N163" s="63"/>
      <c r="O163" s="63"/>
      <c r="P163" s="350"/>
      <c r="Q163" s="375"/>
      <c r="R163" s="63"/>
      <c r="S163" s="63"/>
      <c r="T163" s="63">
        <v>9</v>
      </c>
      <c r="U163" s="382">
        <v>0</v>
      </c>
      <c r="V163" s="63">
        <v>5</v>
      </c>
      <c r="W163" s="63">
        <v>3</v>
      </c>
      <c r="X163" s="63">
        <v>1</v>
      </c>
      <c r="Y163" s="63">
        <v>3</v>
      </c>
      <c r="Z163" s="63"/>
      <c r="AA163" s="63">
        <v>2</v>
      </c>
      <c r="AB163" s="63"/>
      <c r="AC163" s="63" t="s">
        <v>34</v>
      </c>
      <c r="AD163" s="63">
        <v>16</v>
      </c>
      <c r="AE163" s="14">
        <v>10</v>
      </c>
      <c r="AF163" s="14">
        <f>COUNTIF($U$155:$U$193,"=10")</f>
        <v>0</v>
      </c>
    </row>
    <row r="164" spans="1:32" ht="16.5" thickBot="1" x14ac:dyDescent="0.3">
      <c r="A164" s="64" t="s">
        <v>810</v>
      </c>
      <c r="B164" s="63">
        <v>10</v>
      </c>
      <c r="C164" s="63" t="s">
        <v>34</v>
      </c>
      <c r="D164" s="63" t="s">
        <v>45</v>
      </c>
      <c r="E164" s="63" t="s">
        <v>48</v>
      </c>
      <c r="F164" s="63" t="s">
        <v>36</v>
      </c>
      <c r="G164" s="63" t="s">
        <v>31</v>
      </c>
      <c r="H164" s="63" t="s">
        <v>45</v>
      </c>
      <c r="I164" s="63" t="s">
        <v>45</v>
      </c>
      <c r="J164" s="63" t="s">
        <v>45</v>
      </c>
      <c r="K164" s="63" t="s">
        <v>74</v>
      </c>
      <c r="L164" s="350"/>
      <c r="M164" s="63"/>
      <c r="N164" s="63"/>
      <c r="O164" s="63"/>
      <c r="P164" s="350"/>
      <c r="Q164" s="375" t="s">
        <v>63</v>
      </c>
      <c r="R164" s="63" t="s">
        <v>63</v>
      </c>
      <c r="S164" s="63"/>
      <c r="T164" s="63">
        <v>10</v>
      </c>
      <c r="U164" s="382">
        <v>3</v>
      </c>
      <c r="V164" s="63">
        <v>5</v>
      </c>
      <c r="W164" s="63">
        <v>3</v>
      </c>
      <c r="X164" s="63">
        <v>0</v>
      </c>
      <c r="Y164" s="63">
        <v>5</v>
      </c>
      <c r="Z164" s="63"/>
      <c r="AA164" s="63"/>
      <c r="AB164" s="63"/>
      <c r="AC164" s="63" t="s">
        <v>35</v>
      </c>
      <c r="AD164" s="63">
        <v>13</v>
      </c>
      <c r="AE164" s="14">
        <v>11</v>
      </c>
      <c r="AF164" s="14">
        <f>COUNTIF($U$155:$U$193,"=11")</f>
        <v>0</v>
      </c>
    </row>
    <row r="165" spans="1:32" ht="16.5" thickBot="1" x14ac:dyDescent="0.3">
      <c r="A165" s="64" t="s">
        <v>811</v>
      </c>
      <c r="B165" s="63">
        <v>11</v>
      </c>
      <c r="C165" s="63" t="s">
        <v>45</v>
      </c>
      <c r="D165" s="63" t="s">
        <v>49</v>
      </c>
      <c r="E165" s="63" t="s">
        <v>60</v>
      </c>
      <c r="F165" s="63" t="s">
        <v>63</v>
      </c>
      <c r="G165" s="63" t="s">
        <v>31</v>
      </c>
      <c r="H165" s="63" t="s">
        <v>35</v>
      </c>
      <c r="I165" s="63" t="s">
        <v>61</v>
      </c>
      <c r="J165" s="63" t="s">
        <v>61</v>
      </c>
      <c r="K165" s="63" t="s">
        <v>49</v>
      </c>
      <c r="L165" s="350"/>
      <c r="M165" s="63"/>
      <c r="N165" s="63"/>
      <c r="O165" s="63"/>
      <c r="P165" s="350"/>
      <c r="Q165" s="375"/>
      <c r="R165" s="63"/>
      <c r="S165" s="63"/>
      <c r="T165" s="63">
        <v>11</v>
      </c>
      <c r="U165" s="382">
        <v>1</v>
      </c>
      <c r="V165" s="63">
        <v>7</v>
      </c>
      <c r="W165" s="63">
        <v>1</v>
      </c>
      <c r="X165" s="63">
        <v>0</v>
      </c>
      <c r="Y165" s="63">
        <v>4</v>
      </c>
      <c r="Z165" s="63"/>
      <c r="AA165" s="63"/>
      <c r="AB165" s="63"/>
      <c r="AC165" s="63" t="s">
        <v>28</v>
      </c>
      <c r="AD165" s="63">
        <v>27</v>
      </c>
      <c r="AE165" s="14">
        <v>12</v>
      </c>
      <c r="AF165" s="14">
        <f>COUNTIF($U$155:$U$193,"=12")</f>
        <v>0</v>
      </c>
    </row>
    <row r="166" spans="1:32" ht="16.5" thickBot="1" x14ac:dyDescent="0.3">
      <c r="A166" s="64" t="s">
        <v>812</v>
      </c>
      <c r="B166" s="63">
        <v>12</v>
      </c>
      <c r="C166" s="63" t="s">
        <v>34</v>
      </c>
      <c r="D166" s="63" t="s">
        <v>49</v>
      </c>
      <c r="E166" s="63" t="s">
        <v>48</v>
      </c>
      <c r="F166" s="63" t="s">
        <v>65</v>
      </c>
      <c r="G166" s="63" t="s">
        <v>35</v>
      </c>
      <c r="H166" s="63" t="s">
        <v>35</v>
      </c>
      <c r="I166" s="63" t="s">
        <v>45</v>
      </c>
      <c r="J166" s="63" t="s">
        <v>61</v>
      </c>
      <c r="K166" s="63" t="s">
        <v>33</v>
      </c>
      <c r="L166" s="350"/>
      <c r="M166" s="63"/>
      <c r="N166" s="63"/>
      <c r="O166" s="63"/>
      <c r="P166" s="350"/>
      <c r="Q166" s="375"/>
      <c r="R166" s="63"/>
      <c r="S166" s="63"/>
      <c r="T166" s="63">
        <v>12</v>
      </c>
      <c r="U166" s="382">
        <v>1</v>
      </c>
      <c r="V166" s="63">
        <v>6</v>
      </c>
      <c r="W166" s="63">
        <v>2</v>
      </c>
      <c r="X166" s="63">
        <v>0</v>
      </c>
      <c r="Y166" s="63">
        <v>2</v>
      </c>
      <c r="Z166" s="63"/>
      <c r="AA166" s="63"/>
      <c r="AB166" s="63"/>
      <c r="AC166" s="63" t="s">
        <v>30</v>
      </c>
      <c r="AD166" s="63">
        <v>22</v>
      </c>
      <c r="AE166" s="14">
        <v>13</v>
      </c>
      <c r="AF166" s="14">
        <f>COUNTIF($U$155:$U$193,"=13")</f>
        <v>0</v>
      </c>
    </row>
    <row r="167" spans="1:32" ht="15.75" thickBot="1" x14ac:dyDescent="0.3">
      <c r="A167" s="64" t="s">
        <v>813</v>
      </c>
      <c r="B167" s="63">
        <v>13</v>
      </c>
      <c r="C167" s="63" t="s">
        <v>30</v>
      </c>
      <c r="D167" s="63" t="s">
        <v>33</v>
      </c>
      <c r="E167" s="63" t="s">
        <v>35</v>
      </c>
      <c r="F167" s="63" t="s">
        <v>63</v>
      </c>
      <c r="G167" s="63" t="s">
        <v>33</v>
      </c>
      <c r="H167" s="63" t="s">
        <v>38</v>
      </c>
      <c r="I167" s="63" t="s">
        <v>45</v>
      </c>
      <c r="J167" s="63" t="s">
        <v>35</v>
      </c>
      <c r="K167" s="63" t="s">
        <v>61</v>
      </c>
      <c r="L167" s="350"/>
      <c r="M167" s="63"/>
      <c r="N167" s="63"/>
      <c r="O167" s="63"/>
      <c r="P167" s="350"/>
      <c r="Q167" s="375"/>
      <c r="R167" s="63"/>
      <c r="S167" s="63"/>
      <c r="T167" s="63">
        <v>13</v>
      </c>
      <c r="U167" s="382">
        <v>1</v>
      </c>
      <c r="V167" s="63">
        <v>7</v>
      </c>
      <c r="W167" s="63">
        <v>1</v>
      </c>
      <c r="X167" s="63">
        <v>0</v>
      </c>
      <c r="Y167" s="63">
        <v>3</v>
      </c>
      <c r="Z167" s="63"/>
      <c r="AA167" s="63"/>
      <c r="AB167" s="63"/>
      <c r="AC167" s="63" t="s">
        <v>30</v>
      </c>
      <c r="AD167" s="63">
        <v>24</v>
      </c>
      <c r="AF167">
        <f>SUM(AF153:AF166)</f>
        <v>39</v>
      </c>
    </row>
    <row r="168" spans="1:32" ht="15.75" thickBot="1" x14ac:dyDescent="0.3">
      <c r="A168" s="64" t="s">
        <v>814</v>
      </c>
      <c r="B168" s="63">
        <v>14</v>
      </c>
      <c r="C168" s="63" t="s">
        <v>60</v>
      </c>
      <c r="D168" s="63" t="s">
        <v>38</v>
      </c>
      <c r="E168" s="63" t="s">
        <v>48</v>
      </c>
      <c r="F168" s="63" t="s">
        <v>62</v>
      </c>
      <c r="G168" s="63" t="s">
        <v>61</v>
      </c>
      <c r="H168" s="63" t="s">
        <v>36</v>
      </c>
      <c r="I168" s="63" t="s">
        <v>32</v>
      </c>
      <c r="J168" s="63" t="s">
        <v>61</v>
      </c>
      <c r="K168" s="63" t="s">
        <v>32</v>
      </c>
      <c r="L168" s="350"/>
      <c r="M168" s="63"/>
      <c r="N168" s="63"/>
      <c r="O168" s="63"/>
      <c r="P168" s="350"/>
      <c r="Q168" s="375" t="s">
        <v>48</v>
      </c>
      <c r="R168" s="63" t="s">
        <v>38</v>
      </c>
      <c r="S168" s="63"/>
      <c r="T168" s="63">
        <v>14</v>
      </c>
      <c r="U168" s="382">
        <v>0</v>
      </c>
      <c r="V168" s="63">
        <v>8</v>
      </c>
      <c r="W168" s="63">
        <v>3</v>
      </c>
      <c r="X168" s="63">
        <v>0</v>
      </c>
      <c r="Y168" s="63">
        <v>3</v>
      </c>
      <c r="Z168" s="63"/>
      <c r="AA168" s="63">
        <v>2</v>
      </c>
      <c r="AB168" s="63"/>
      <c r="AC168" s="63" t="s">
        <v>33</v>
      </c>
      <c r="AD168" s="63">
        <v>2</v>
      </c>
    </row>
    <row r="169" spans="1:32" ht="15.75" thickBot="1" x14ac:dyDescent="0.3">
      <c r="A169" s="64" t="s">
        <v>815</v>
      </c>
      <c r="B169" s="63">
        <v>15</v>
      </c>
      <c r="C169" s="63" t="s">
        <v>36</v>
      </c>
      <c r="D169" s="63" t="s">
        <v>39</v>
      </c>
      <c r="E169" s="63" t="s">
        <v>38</v>
      </c>
      <c r="F169" s="63" t="s">
        <v>32</v>
      </c>
      <c r="G169" s="63" t="s">
        <v>49</v>
      </c>
      <c r="H169" s="63" t="s">
        <v>49</v>
      </c>
      <c r="I169" s="63" t="s">
        <v>49</v>
      </c>
      <c r="J169" s="63" t="s">
        <v>39</v>
      </c>
      <c r="K169" s="63" t="s">
        <v>61</v>
      </c>
      <c r="L169" s="350"/>
      <c r="M169" s="63"/>
      <c r="N169" s="63"/>
      <c r="O169" s="63"/>
      <c r="P169" s="350"/>
      <c r="Q169" s="375"/>
      <c r="R169" s="63"/>
      <c r="S169" s="63"/>
      <c r="T169" s="63">
        <v>15</v>
      </c>
      <c r="U169" s="382">
        <v>0</v>
      </c>
      <c r="V169" s="63">
        <v>9</v>
      </c>
      <c r="W169" s="63">
        <v>0</v>
      </c>
      <c r="X169" s="63">
        <v>0</v>
      </c>
      <c r="Y169" s="63">
        <v>5</v>
      </c>
      <c r="Z169" s="63"/>
      <c r="AA169" s="63"/>
      <c r="AB169" s="63"/>
      <c r="AC169" s="63" t="s">
        <v>30</v>
      </c>
      <c r="AD169" s="63">
        <v>21</v>
      </c>
    </row>
    <row r="170" spans="1:32" ht="15.75" thickBot="1" x14ac:dyDescent="0.3">
      <c r="A170" s="64" t="s">
        <v>816</v>
      </c>
      <c r="B170" s="63">
        <v>16</v>
      </c>
      <c r="C170" s="63" t="s">
        <v>36</v>
      </c>
      <c r="D170" s="63" t="s">
        <v>36</v>
      </c>
      <c r="E170" s="63" t="s">
        <v>39</v>
      </c>
      <c r="F170" s="63" t="s">
        <v>65</v>
      </c>
      <c r="G170" s="63" t="s">
        <v>38</v>
      </c>
      <c r="H170" s="63" t="s">
        <v>68</v>
      </c>
      <c r="I170" s="63" t="s">
        <v>61</v>
      </c>
      <c r="J170" s="63" t="s">
        <v>31</v>
      </c>
      <c r="K170" s="63" t="s">
        <v>32</v>
      </c>
      <c r="L170" s="350"/>
      <c r="M170" s="63"/>
      <c r="N170" s="63"/>
      <c r="O170" s="63"/>
      <c r="P170" s="350"/>
      <c r="Q170" s="375"/>
      <c r="R170" s="63"/>
      <c r="S170" s="63"/>
      <c r="T170" s="63">
        <v>16</v>
      </c>
      <c r="U170" s="382">
        <v>2</v>
      </c>
      <c r="V170" s="63">
        <v>6</v>
      </c>
      <c r="W170" s="63">
        <v>1</v>
      </c>
      <c r="X170" s="63">
        <v>0</v>
      </c>
      <c r="Y170" s="63">
        <v>6</v>
      </c>
      <c r="Z170" s="63"/>
      <c r="AA170" s="63">
        <v>2</v>
      </c>
      <c r="AB170" s="63"/>
      <c r="AC170" s="63" t="s">
        <v>28</v>
      </c>
      <c r="AD170" s="63">
        <v>26</v>
      </c>
    </row>
    <row r="171" spans="1:32" ht="15.75" thickBot="1" x14ac:dyDescent="0.3">
      <c r="A171" s="64" t="s">
        <v>817</v>
      </c>
      <c r="B171" s="63">
        <v>17</v>
      </c>
      <c r="C171" s="63" t="s">
        <v>45</v>
      </c>
      <c r="D171" s="63" t="s">
        <v>62</v>
      </c>
      <c r="E171" s="63" t="s">
        <v>48</v>
      </c>
      <c r="F171" s="63" t="s">
        <v>67</v>
      </c>
      <c r="G171" s="63" t="s">
        <v>38</v>
      </c>
      <c r="H171" s="63" t="s">
        <v>48</v>
      </c>
      <c r="I171" s="63" t="s">
        <v>48</v>
      </c>
      <c r="J171" s="63" t="s">
        <v>35</v>
      </c>
      <c r="K171" s="63" t="s">
        <v>63</v>
      </c>
      <c r="L171" s="350"/>
      <c r="M171" s="63"/>
      <c r="N171" s="63"/>
      <c r="O171" s="63"/>
      <c r="P171" s="350"/>
      <c r="Q171" s="375"/>
      <c r="R171" s="63"/>
      <c r="S171" s="63"/>
      <c r="T171" s="63">
        <v>17</v>
      </c>
      <c r="U171" s="382">
        <v>0</v>
      </c>
      <c r="V171" s="63">
        <v>3</v>
      </c>
      <c r="W171" s="63">
        <v>5</v>
      </c>
      <c r="X171" s="63">
        <v>1</v>
      </c>
      <c r="Y171" s="63">
        <v>6</v>
      </c>
      <c r="Z171" s="63"/>
      <c r="AA171" s="63">
        <v>2</v>
      </c>
      <c r="AB171" s="63"/>
      <c r="AC171" s="63" t="s">
        <v>34</v>
      </c>
      <c r="AD171" s="63">
        <v>17</v>
      </c>
    </row>
    <row r="172" spans="1:32" ht="15.75" thickBot="1" x14ac:dyDescent="0.3">
      <c r="A172" s="64" t="s">
        <v>818</v>
      </c>
      <c r="B172" s="63">
        <v>18</v>
      </c>
      <c r="C172" s="63" t="s">
        <v>45</v>
      </c>
      <c r="D172" s="63" t="s">
        <v>45</v>
      </c>
      <c r="E172" s="63" t="s">
        <v>33</v>
      </c>
      <c r="F172" s="63" t="s">
        <v>33</v>
      </c>
      <c r="G172" s="63" t="s">
        <v>61</v>
      </c>
      <c r="H172" s="63" t="s">
        <v>60</v>
      </c>
      <c r="I172" s="63" t="s">
        <v>68</v>
      </c>
      <c r="J172" s="63" t="s">
        <v>36</v>
      </c>
      <c r="K172" s="63" t="s">
        <v>35</v>
      </c>
      <c r="L172" s="350"/>
      <c r="M172" s="63"/>
      <c r="N172" s="63"/>
      <c r="O172" s="63"/>
      <c r="P172" s="350"/>
      <c r="Q172" s="375"/>
      <c r="R172" s="63"/>
      <c r="S172" s="63"/>
      <c r="T172" s="63">
        <v>18</v>
      </c>
      <c r="U172" s="382">
        <v>1</v>
      </c>
      <c r="V172" s="63">
        <v>8</v>
      </c>
      <c r="W172" s="63">
        <v>0</v>
      </c>
      <c r="X172" s="63">
        <v>0</v>
      </c>
      <c r="Y172" s="63">
        <v>1</v>
      </c>
      <c r="Z172" s="63"/>
      <c r="AA172" s="63">
        <v>1</v>
      </c>
      <c r="AB172" s="63"/>
      <c r="AC172" s="63" t="s">
        <v>29</v>
      </c>
      <c r="AD172" s="63">
        <v>31</v>
      </c>
    </row>
    <row r="173" spans="1:32" ht="15.75" thickBot="1" x14ac:dyDescent="0.3">
      <c r="A173" s="64" t="s">
        <v>819</v>
      </c>
      <c r="B173" s="63">
        <v>19</v>
      </c>
      <c r="C173" s="63" t="s">
        <v>34</v>
      </c>
      <c r="D173" s="63" t="s">
        <v>36</v>
      </c>
      <c r="E173" s="63" t="s">
        <v>38</v>
      </c>
      <c r="F173" s="63" t="s">
        <v>38</v>
      </c>
      <c r="G173" s="63" t="s">
        <v>39</v>
      </c>
      <c r="H173" s="63" t="s">
        <v>45</v>
      </c>
      <c r="I173" s="63" t="s">
        <v>69</v>
      </c>
      <c r="J173" s="63" t="s">
        <v>61</v>
      </c>
      <c r="K173" s="63" t="s">
        <v>40</v>
      </c>
      <c r="L173" s="350"/>
      <c r="M173" s="63"/>
      <c r="N173" s="63"/>
      <c r="O173" s="63"/>
      <c r="P173" s="350"/>
      <c r="Q173" s="375"/>
      <c r="R173" s="63"/>
      <c r="S173" s="63"/>
      <c r="T173" s="63">
        <v>19</v>
      </c>
      <c r="U173" s="382">
        <v>3</v>
      </c>
      <c r="V173" s="63">
        <v>6</v>
      </c>
      <c r="W173" s="63">
        <v>0</v>
      </c>
      <c r="X173" s="63">
        <v>0</v>
      </c>
      <c r="Y173" s="63"/>
      <c r="Z173" s="63"/>
      <c r="AA173" s="63"/>
      <c r="AB173" s="63"/>
      <c r="AC173" s="63" t="s">
        <v>29</v>
      </c>
      <c r="AD173" s="63">
        <v>31</v>
      </c>
    </row>
    <row r="174" spans="1:32" ht="15.75" thickBot="1" x14ac:dyDescent="0.3">
      <c r="A174" s="64" t="s">
        <v>820</v>
      </c>
      <c r="B174" s="63">
        <v>20</v>
      </c>
      <c r="C174" s="63" t="s">
        <v>31</v>
      </c>
      <c r="D174" s="63" t="s">
        <v>45</v>
      </c>
      <c r="E174" s="63" t="s">
        <v>48</v>
      </c>
      <c r="F174" s="63" t="s">
        <v>32</v>
      </c>
      <c r="G174" s="63" t="s">
        <v>34</v>
      </c>
      <c r="H174" s="63" t="s">
        <v>36</v>
      </c>
      <c r="I174" s="63" t="s">
        <v>38</v>
      </c>
      <c r="J174" s="63" t="s">
        <v>61</v>
      </c>
      <c r="K174" s="63" t="s">
        <v>49</v>
      </c>
      <c r="L174" s="350"/>
      <c r="M174" s="63"/>
      <c r="N174" s="63"/>
      <c r="O174" s="63"/>
      <c r="P174" s="350"/>
      <c r="Q174" s="375"/>
      <c r="R174" s="63"/>
      <c r="S174" s="63"/>
      <c r="T174" s="63">
        <v>20</v>
      </c>
      <c r="U174" s="382">
        <v>2</v>
      </c>
      <c r="V174" s="63">
        <v>6</v>
      </c>
      <c r="W174" s="63">
        <v>1</v>
      </c>
      <c r="X174" s="63">
        <v>0</v>
      </c>
      <c r="Y174" s="63">
        <v>8</v>
      </c>
      <c r="Z174" s="63"/>
      <c r="AA174" s="63">
        <v>2</v>
      </c>
      <c r="AB174" s="63"/>
      <c r="AC174" s="63" t="s">
        <v>28</v>
      </c>
      <c r="AD174" s="63">
        <v>28</v>
      </c>
    </row>
    <row r="175" spans="1:32" ht="15.75" thickBot="1" x14ac:dyDescent="0.3">
      <c r="A175" s="64" t="s">
        <v>821</v>
      </c>
      <c r="B175" s="63">
        <v>21</v>
      </c>
      <c r="C175" s="63" t="s">
        <v>45</v>
      </c>
      <c r="D175" s="63" t="s">
        <v>45</v>
      </c>
      <c r="E175" s="63" t="s">
        <v>48</v>
      </c>
      <c r="F175" s="63" t="s">
        <v>62</v>
      </c>
      <c r="G175" s="63" t="s">
        <v>34</v>
      </c>
      <c r="H175" s="63" t="s">
        <v>60</v>
      </c>
      <c r="I175" s="63" t="s">
        <v>33</v>
      </c>
      <c r="J175" s="63" t="s">
        <v>60</v>
      </c>
      <c r="K175" s="63" t="s">
        <v>36</v>
      </c>
      <c r="L175" s="350"/>
      <c r="M175" s="63"/>
      <c r="N175" s="63"/>
      <c r="O175" s="63"/>
      <c r="P175" s="350"/>
      <c r="Q175" s="375"/>
      <c r="R175" s="63"/>
      <c r="S175" s="63"/>
      <c r="T175" s="63">
        <v>21</v>
      </c>
      <c r="U175" s="382">
        <v>1</v>
      </c>
      <c r="V175" s="63">
        <v>6</v>
      </c>
      <c r="W175" s="63">
        <v>2</v>
      </c>
      <c r="X175" s="63">
        <v>0</v>
      </c>
      <c r="Y175" s="63">
        <v>12</v>
      </c>
      <c r="Z175" s="63"/>
      <c r="AA175" s="63">
        <v>1</v>
      </c>
      <c r="AB175" s="63"/>
      <c r="AC175" s="63" t="s">
        <v>30</v>
      </c>
      <c r="AD175" s="63">
        <v>23</v>
      </c>
    </row>
    <row r="176" spans="1:32" ht="15.75" thickBot="1" x14ac:dyDescent="0.3">
      <c r="A176" s="64" t="s">
        <v>822</v>
      </c>
      <c r="B176" s="63">
        <v>22</v>
      </c>
      <c r="C176" s="63" t="s">
        <v>61</v>
      </c>
      <c r="D176" s="63" t="s">
        <v>60</v>
      </c>
      <c r="E176" s="63" t="s">
        <v>63</v>
      </c>
      <c r="F176" s="63" t="s">
        <v>46</v>
      </c>
      <c r="G176" s="63" t="s">
        <v>45</v>
      </c>
      <c r="H176" s="63" t="s">
        <v>45</v>
      </c>
      <c r="I176" s="63" t="s">
        <v>61</v>
      </c>
      <c r="J176" s="63" t="s">
        <v>49</v>
      </c>
      <c r="K176" s="63" t="s">
        <v>60</v>
      </c>
      <c r="L176" s="350"/>
      <c r="M176" s="63"/>
      <c r="N176" s="63"/>
      <c r="O176" s="63"/>
      <c r="P176" s="350"/>
      <c r="Q176" s="375"/>
      <c r="R176" s="63"/>
      <c r="S176" s="63"/>
      <c r="T176" s="63">
        <v>22</v>
      </c>
      <c r="U176" s="382">
        <v>0</v>
      </c>
      <c r="V176" s="63">
        <v>7</v>
      </c>
      <c r="W176" s="63">
        <v>1</v>
      </c>
      <c r="X176" s="63">
        <v>1</v>
      </c>
      <c r="Y176" s="63">
        <v>3</v>
      </c>
      <c r="Z176" s="63"/>
      <c r="AA176" s="63">
        <v>1</v>
      </c>
      <c r="AB176" s="63"/>
      <c r="AC176" s="63" t="s">
        <v>31</v>
      </c>
      <c r="AD176" s="63">
        <v>20</v>
      </c>
    </row>
    <row r="177" spans="1:30" ht="15.75" thickBot="1" x14ac:dyDescent="0.3">
      <c r="A177" s="64" t="s">
        <v>823</v>
      </c>
      <c r="B177" s="63">
        <v>23</v>
      </c>
      <c r="C177" s="63" t="s">
        <v>45</v>
      </c>
      <c r="D177" s="63" t="s">
        <v>45</v>
      </c>
      <c r="E177" s="63" t="s">
        <v>32</v>
      </c>
      <c r="F177" s="63" t="s">
        <v>63</v>
      </c>
      <c r="G177" s="63" t="s">
        <v>38</v>
      </c>
      <c r="H177" s="63" t="s">
        <v>33</v>
      </c>
      <c r="I177" s="63" t="s">
        <v>60</v>
      </c>
      <c r="J177" s="63" t="s">
        <v>40</v>
      </c>
      <c r="K177" s="63" t="s">
        <v>61</v>
      </c>
      <c r="L177" s="350"/>
      <c r="M177" s="63"/>
      <c r="N177" s="63"/>
      <c r="O177" s="63"/>
      <c r="P177" s="350"/>
      <c r="Q177" s="375"/>
      <c r="R177" s="63"/>
      <c r="S177" s="63"/>
      <c r="T177" s="63">
        <v>23</v>
      </c>
      <c r="U177" s="382">
        <v>1</v>
      </c>
      <c r="V177" s="63">
        <v>7</v>
      </c>
      <c r="W177" s="63">
        <v>1</v>
      </c>
      <c r="X177" s="63">
        <v>0</v>
      </c>
      <c r="Y177" s="63">
        <v>1</v>
      </c>
      <c r="Z177" s="63"/>
      <c r="AA177" s="63"/>
      <c r="AB177" s="63"/>
      <c r="AC177" s="63" t="s">
        <v>30</v>
      </c>
      <c r="AD177" s="63">
        <v>23</v>
      </c>
    </row>
    <row r="178" spans="1:30" ht="15.75" thickBot="1" x14ac:dyDescent="0.3">
      <c r="A178" s="64" t="s">
        <v>824</v>
      </c>
      <c r="B178" s="63">
        <v>24</v>
      </c>
      <c r="C178" s="63" t="s">
        <v>61</v>
      </c>
      <c r="D178" s="63" t="s">
        <v>49</v>
      </c>
      <c r="E178" s="63" t="s">
        <v>62</v>
      </c>
      <c r="F178" s="63" t="s">
        <v>36</v>
      </c>
      <c r="G178" s="63" t="s">
        <v>40</v>
      </c>
      <c r="H178" s="63" t="s">
        <v>77</v>
      </c>
      <c r="I178" s="63" t="s">
        <v>36</v>
      </c>
      <c r="J178" s="63" t="s">
        <v>35</v>
      </c>
      <c r="K178" s="63" t="s">
        <v>45</v>
      </c>
      <c r="L178" s="350"/>
      <c r="M178" s="63"/>
      <c r="N178" s="63"/>
      <c r="O178" s="63"/>
      <c r="P178" s="350"/>
      <c r="Q178" s="375"/>
      <c r="R178" s="63"/>
      <c r="S178" s="63"/>
      <c r="T178" s="63">
        <v>24</v>
      </c>
      <c r="U178" s="382">
        <v>2</v>
      </c>
      <c r="V178" s="63">
        <v>6</v>
      </c>
      <c r="W178" s="63">
        <v>1</v>
      </c>
      <c r="X178" s="63">
        <v>0</v>
      </c>
      <c r="Y178" s="63">
        <v>8</v>
      </c>
      <c r="Z178" s="63"/>
      <c r="AA178" s="63">
        <v>1</v>
      </c>
      <c r="AB178" s="63"/>
      <c r="AC178" s="63" t="s">
        <v>72</v>
      </c>
      <c r="AD178" s="63">
        <v>32</v>
      </c>
    </row>
    <row r="179" spans="1:30" ht="15.75" thickBot="1" x14ac:dyDescent="0.3">
      <c r="A179" s="64" t="s">
        <v>825</v>
      </c>
      <c r="B179" s="63">
        <v>25</v>
      </c>
      <c r="C179" s="63" t="s">
        <v>68</v>
      </c>
      <c r="D179" s="63" t="s">
        <v>45</v>
      </c>
      <c r="E179" s="63" t="s">
        <v>61</v>
      </c>
      <c r="F179" s="63" t="s">
        <v>65</v>
      </c>
      <c r="G179" s="63" t="s">
        <v>35</v>
      </c>
      <c r="H179" s="63" t="s">
        <v>45</v>
      </c>
      <c r="I179" s="63" t="s">
        <v>38</v>
      </c>
      <c r="J179" s="63" t="s">
        <v>61</v>
      </c>
      <c r="K179" s="63" t="s">
        <v>35</v>
      </c>
      <c r="L179" s="350"/>
      <c r="M179" s="63"/>
      <c r="N179" s="63"/>
      <c r="O179" s="63"/>
      <c r="P179" s="350"/>
      <c r="Q179" s="375"/>
      <c r="R179" s="63"/>
      <c r="S179" s="63"/>
      <c r="T179" s="63">
        <v>25</v>
      </c>
      <c r="U179" s="382">
        <v>1</v>
      </c>
      <c r="V179" s="63">
        <v>7</v>
      </c>
      <c r="W179" s="63">
        <v>1</v>
      </c>
      <c r="X179" s="63">
        <v>0</v>
      </c>
      <c r="Y179" s="63">
        <v>10</v>
      </c>
      <c r="Z179" s="63"/>
      <c r="AA179" s="63"/>
      <c r="AB179" s="63"/>
      <c r="AC179" s="63" t="s">
        <v>28</v>
      </c>
      <c r="AD179" s="63">
        <v>30</v>
      </c>
    </row>
    <row r="180" spans="1:30" ht="15.75" thickBot="1" x14ac:dyDescent="0.3">
      <c r="A180" s="64" t="s">
        <v>826</v>
      </c>
      <c r="B180" s="63">
        <v>26</v>
      </c>
      <c r="C180" s="63" t="s">
        <v>34</v>
      </c>
      <c r="D180" s="63" t="s">
        <v>35</v>
      </c>
      <c r="E180" s="63" t="s">
        <v>48</v>
      </c>
      <c r="F180" s="63" t="s">
        <v>32</v>
      </c>
      <c r="G180" s="63" t="s">
        <v>45</v>
      </c>
      <c r="H180" s="63" t="s">
        <v>40</v>
      </c>
      <c r="I180" s="63" t="s">
        <v>61</v>
      </c>
      <c r="J180" s="63" t="s">
        <v>35</v>
      </c>
      <c r="K180" s="63" t="s">
        <v>28</v>
      </c>
      <c r="L180" s="350"/>
      <c r="M180" s="63"/>
      <c r="N180" s="63"/>
      <c r="O180" s="63"/>
      <c r="P180" s="350"/>
      <c r="Q180" s="375" t="s">
        <v>63</v>
      </c>
      <c r="R180" s="63" t="s">
        <v>33</v>
      </c>
      <c r="S180" s="63"/>
      <c r="T180" s="63">
        <v>26</v>
      </c>
      <c r="U180" s="382">
        <v>3</v>
      </c>
      <c r="V180" s="63">
        <v>6</v>
      </c>
      <c r="W180" s="63">
        <v>2</v>
      </c>
      <c r="X180" s="63">
        <v>0</v>
      </c>
      <c r="Y180" s="63">
        <v>11</v>
      </c>
      <c r="Z180" s="63"/>
      <c r="AA180" s="63"/>
      <c r="AB180" s="63"/>
      <c r="AC180" s="63" t="s">
        <v>49</v>
      </c>
      <c r="AD180" s="63">
        <v>6</v>
      </c>
    </row>
    <row r="181" spans="1:30" ht="15.75" thickBot="1" x14ac:dyDescent="0.3">
      <c r="A181" s="64" t="s">
        <v>827</v>
      </c>
      <c r="B181" s="63">
        <v>27</v>
      </c>
      <c r="C181" s="63" t="s">
        <v>39</v>
      </c>
      <c r="D181" s="63" t="s">
        <v>39</v>
      </c>
      <c r="E181" s="63" t="s">
        <v>65</v>
      </c>
      <c r="F181" s="63" t="s">
        <v>65</v>
      </c>
      <c r="G181" s="63" t="s">
        <v>38</v>
      </c>
      <c r="H181" s="63" t="s">
        <v>39</v>
      </c>
      <c r="I181" s="63" t="s">
        <v>61</v>
      </c>
      <c r="J181" s="63" t="s">
        <v>49</v>
      </c>
      <c r="K181" s="63" t="s">
        <v>61</v>
      </c>
      <c r="L181" s="350"/>
      <c r="M181" s="63"/>
      <c r="N181" s="63"/>
      <c r="O181" s="63"/>
      <c r="P181" s="350"/>
      <c r="Q181" s="375"/>
      <c r="R181" s="63"/>
      <c r="S181" s="63"/>
      <c r="T181" s="63">
        <v>27</v>
      </c>
      <c r="U181" s="382">
        <v>0</v>
      </c>
      <c r="V181" s="63">
        <v>7</v>
      </c>
      <c r="W181" s="63">
        <v>2</v>
      </c>
      <c r="X181" s="63">
        <v>0</v>
      </c>
      <c r="Y181" s="63">
        <v>2</v>
      </c>
      <c r="Z181" s="63"/>
      <c r="AA181" s="63"/>
      <c r="AB181" s="63"/>
      <c r="AC181" s="63" t="s">
        <v>34</v>
      </c>
      <c r="AD181" s="63">
        <v>18</v>
      </c>
    </row>
    <row r="182" spans="1:30" ht="15.75" thickBot="1" x14ac:dyDescent="0.3">
      <c r="A182" s="64" t="s">
        <v>828</v>
      </c>
      <c r="B182" s="63">
        <v>28</v>
      </c>
      <c r="C182" s="63" t="s">
        <v>63</v>
      </c>
      <c r="D182" s="63" t="s">
        <v>59</v>
      </c>
      <c r="E182" s="63" t="s">
        <v>65</v>
      </c>
      <c r="F182" s="63" t="s">
        <v>67</v>
      </c>
      <c r="G182" s="63" t="s">
        <v>58</v>
      </c>
      <c r="H182" s="63" t="s">
        <v>63</v>
      </c>
      <c r="I182" s="63" t="s">
        <v>65</v>
      </c>
      <c r="J182" s="63" t="s">
        <v>32</v>
      </c>
      <c r="K182" s="63" t="s">
        <v>47</v>
      </c>
      <c r="L182" s="350"/>
      <c r="M182" s="63"/>
      <c r="N182" s="63"/>
      <c r="O182" s="63"/>
      <c r="P182" s="350"/>
      <c r="Q182" s="375"/>
      <c r="R182" s="63"/>
      <c r="S182" s="63"/>
      <c r="T182" s="63">
        <v>28</v>
      </c>
      <c r="U182" s="382">
        <v>0</v>
      </c>
      <c r="V182" s="63">
        <v>1</v>
      </c>
      <c r="W182" s="63">
        <v>5</v>
      </c>
      <c r="X182" s="63">
        <v>3</v>
      </c>
      <c r="Y182" s="63">
        <v>1</v>
      </c>
      <c r="Z182" s="63"/>
      <c r="AA182" s="63">
        <v>2</v>
      </c>
      <c r="AB182" s="63"/>
      <c r="AC182" s="63" t="s">
        <v>35</v>
      </c>
      <c r="AD182" s="63">
        <v>11</v>
      </c>
    </row>
    <row r="183" spans="1:30" ht="15.75" thickBot="1" x14ac:dyDescent="0.3">
      <c r="A183" s="64" t="s">
        <v>829</v>
      </c>
      <c r="B183" s="63">
        <v>29</v>
      </c>
      <c r="C183" s="63" t="s">
        <v>65</v>
      </c>
      <c r="D183" s="63" t="s">
        <v>67</v>
      </c>
      <c r="E183" s="63" t="s">
        <v>65</v>
      </c>
      <c r="F183" s="63" t="s">
        <v>67</v>
      </c>
      <c r="G183" s="63" t="s">
        <v>58</v>
      </c>
      <c r="H183" s="63" t="s">
        <v>63</v>
      </c>
      <c r="I183" s="63" t="s">
        <v>58</v>
      </c>
      <c r="J183" s="63" t="s">
        <v>39</v>
      </c>
      <c r="K183" s="63" t="s">
        <v>47</v>
      </c>
      <c r="L183" s="350"/>
      <c r="M183" s="63"/>
      <c r="N183" s="63"/>
      <c r="O183" s="63"/>
      <c r="P183" s="350"/>
      <c r="Q183" s="375"/>
      <c r="R183" s="63"/>
      <c r="S183" s="63"/>
      <c r="T183" s="63">
        <v>29</v>
      </c>
      <c r="U183" s="382">
        <v>0</v>
      </c>
      <c r="V183" s="63">
        <v>1</v>
      </c>
      <c r="W183" s="63">
        <v>5</v>
      </c>
      <c r="X183" s="63">
        <v>3</v>
      </c>
      <c r="Y183" s="63">
        <v>3</v>
      </c>
      <c r="Z183" s="63"/>
      <c r="AA183" s="63">
        <v>2</v>
      </c>
      <c r="AB183" s="63"/>
      <c r="AC183" s="63" t="s">
        <v>49</v>
      </c>
      <c r="AD183" s="63">
        <v>7</v>
      </c>
    </row>
    <row r="184" spans="1:30" ht="15.75" thickBot="1" x14ac:dyDescent="0.3">
      <c r="A184" s="64" t="s">
        <v>830</v>
      </c>
      <c r="B184" s="63">
        <v>30</v>
      </c>
      <c r="C184" s="63" t="s">
        <v>45</v>
      </c>
      <c r="D184" s="63" t="s">
        <v>36</v>
      </c>
      <c r="E184" s="63" t="s">
        <v>35</v>
      </c>
      <c r="F184" s="63" t="s">
        <v>48</v>
      </c>
      <c r="G184" s="63" t="s">
        <v>45</v>
      </c>
      <c r="H184" s="63" t="s">
        <v>36</v>
      </c>
      <c r="I184" s="63" t="s">
        <v>36</v>
      </c>
      <c r="J184" s="63" t="s">
        <v>35</v>
      </c>
      <c r="K184" s="63" t="s">
        <v>30</v>
      </c>
      <c r="L184" s="350"/>
      <c r="M184" s="63"/>
      <c r="N184" s="63"/>
      <c r="O184" s="63"/>
      <c r="P184" s="350"/>
      <c r="Q184" s="375" t="s">
        <v>32</v>
      </c>
      <c r="R184" s="63" t="s">
        <v>33</v>
      </c>
      <c r="S184" s="63"/>
      <c r="T184" s="63">
        <v>30</v>
      </c>
      <c r="U184" s="382">
        <v>1</v>
      </c>
      <c r="V184" s="63">
        <v>9</v>
      </c>
      <c r="W184" s="63">
        <v>1</v>
      </c>
      <c r="X184" s="63">
        <v>0</v>
      </c>
      <c r="Y184" s="63">
        <v>9</v>
      </c>
      <c r="Z184" s="63"/>
      <c r="AA184" s="63"/>
      <c r="AB184" s="63"/>
      <c r="AC184" s="63" t="s">
        <v>35</v>
      </c>
      <c r="AD184" s="63">
        <v>10</v>
      </c>
    </row>
    <row r="185" spans="1:30" ht="15.75" thickBot="1" x14ac:dyDescent="0.3">
      <c r="A185" s="64" t="s">
        <v>831</v>
      </c>
      <c r="B185" s="63">
        <v>31</v>
      </c>
      <c r="C185" s="63" t="s">
        <v>36</v>
      </c>
      <c r="D185" s="63" t="s">
        <v>36</v>
      </c>
      <c r="E185" s="63" t="s">
        <v>61</v>
      </c>
      <c r="F185" s="63" t="s">
        <v>65</v>
      </c>
      <c r="G185" s="63" t="s">
        <v>31</v>
      </c>
      <c r="H185" s="63" t="s">
        <v>45</v>
      </c>
      <c r="I185" s="63" t="s">
        <v>72</v>
      </c>
      <c r="J185" s="63" t="s">
        <v>40</v>
      </c>
      <c r="K185" s="63" t="s">
        <v>36</v>
      </c>
      <c r="L185" s="350"/>
      <c r="M185" s="63"/>
      <c r="N185" s="63"/>
      <c r="O185" s="63"/>
      <c r="P185" s="350"/>
      <c r="Q185" s="375" t="s">
        <v>39</v>
      </c>
      <c r="R185" s="63" t="s">
        <v>48</v>
      </c>
      <c r="S185" s="63"/>
      <c r="T185" s="63">
        <v>31</v>
      </c>
      <c r="U185" s="382">
        <v>3</v>
      </c>
      <c r="V185" s="63">
        <v>6</v>
      </c>
      <c r="W185" s="63">
        <v>2</v>
      </c>
      <c r="X185" s="63">
        <v>0</v>
      </c>
      <c r="Y185" s="63">
        <v>6</v>
      </c>
      <c r="Z185" s="63"/>
      <c r="AA185" s="63"/>
      <c r="AB185" s="63"/>
      <c r="AC185" s="63" t="s">
        <v>35</v>
      </c>
      <c r="AD185" s="63">
        <v>9</v>
      </c>
    </row>
    <row r="186" spans="1:30" ht="15.75" thickBot="1" x14ac:dyDescent="0.3">
      <c r="A186" s="64" t="s">
        <v>832</v>
      </c>
      <c r="B186" s="63">
        <v>32</v>
      </c>
      <c r="C186" s="63" t="s">
        <v>29</v>
      </c>
      <c r="D186" s="63" t="s">
        <v>60</v>
      </c>
      <c r="E186" s="63" t="s">
        <v>33</v>
      </c>
      <c r="F186" s="63" t="s">
        <v>63</v>
      </c>
      <c r="G186" s="63" t="s">
        <v>33</v>
      </c>
      <c r="H186" s="63" t="s">
        <v>38</v>
      </c>
      <c r="I186" s="63" t="s">
        <v>40</v>
      </c>
      <c r="J186" s="63" t="s">
        <v>45</v>
      </c>
      <c r="K186" s="63" t="s">
        <v>49</v>
      </c>
      <c r="L186" s="350"/>
      <c r="M186" s="63"/>
      <c r="N186" s="63"/>
      <c r="O186" s="63"/>
      <c r="P186" s="350"/>
      <c r="Q186" s="375"/>
      <c r="R186" s="63"/>
      <c r="S186" s="63"/>
      <c r="T186" s="63">
        <v>32</v>
      </c>
      <c r="U186" s="382">
        <v>2</v>
      </c>
      <c r="V186" s="63">
        <v>6</v>
      </c>
      <c r="W186" s="63">
        <v>1</v>
      </c>
      <c r="X186" s="63">
        <v>0</v>
      </c>
      <c r="Y186" s="63">
        <v>2</v>
      </c>
      <c r="Z186" s="63"/>
      <c r="AA186" s="63">
        <v>2</v>
      </c>
      <c r="AB186" s="63"/>
      <c r="AC186" s="63" t="s">
        <v>28</v>
      </c>
      <c r="AD186" s="63">
        <v>25</v>
      </c>
    </row>
    <row r="187" spans="1:30" ht="15.75" thickBot="1" x14ac:dyDescent="0.3">
      <c r="A187" s="64" t="s">
        <v>833</v>
      </c>
      <c r="B187" s="63">
        <v>33</v>
      </c>
      <c r="C187" s="63" t="s">
        <v>36</v>
      </c>
      <c r="D187" s="63" t="s">
        <v>35</v>
      </c>
      <c r="E187" s="63" t="s">
        <v>38</v>
      </c>
      <c r="F187" s="63" t="s">
        <v>39</v>
      </c>
      <c r="G187" s="63" t="s">
        <v>60</v>
      </c>
      <c r="H187" s="63" t="s">
        <v>36</v>
      </c>
      <c r="I187" s="63" t="s">
        <v>49</v>
      </c>
      <c r="J187" s="63" t="s">
        <v>61</v>
      </c>
      <c r="K187" s="63" t="s">
        <v>61</v>
      </c>
      <c r="L187" s="350"/>
      <c r="M187" s="63"/>
      <c r="N187" s="63"/>
      <c r="O187" s="63"/>
      <c r="P187" s="350"/>
      <c r="Q187" s="375" t="s">
        <v>39</v>
      </c>
      <c r="R187" s="63" t="s">
        <v>33</v>
      </c>
      <c r="S187" s="63"/>
      <c r="T187" s="63">
        <v>33</v>
      </c>
      <c r="U187" s="382">
        <v>0</v>
      </c>
      <c r="V187" s="63">
        <v>11</v>
      </c>
      <c r="W187" s="63">
        <v>0</v>
      </c>
      <c r="X187" s="63">
        <v>0</v>
      </c>
      <c r="Y187" s="63">
        <v>8</v>
      </c>
      <c r="Z187" s="63"/>
      <c r="AA187" s="63"/>
      <c r="AB187" s="63"/>
      <c r="AC187" s="63" t="s">
        <v>60</v>
      </c>
      <c r="AD187" s="63">
        <v>4</v>
      </c>
    </row>
    <row r="188" spans="1:30" ht="15.75" thickBot="1" x14ac:dyDescent="0.3">
      <c r="A188" s="64" t="s">
        <v>834</v>
      </c>
      <c r="B188" s="63">
        <v>34</v>
      </c>
      <c r="C188" s="63" t="s">
        <v>45</v>
      </c>
      <c r="D188" s="63" t="s">
        <v>49</v>
      </c>
      <c r="E188" s="63" t="s">
        <v>60</v>
      </c>
      <c r="F188" s="63" t="s">
        <v>65</v>
      </c>
      <c r="G188" s="63" t="s">
        <v>34</v>
      </c>
      <c r="H188" s="63" t="s">
        <v>36</v>
      </c>
      <c r="I188" s="63" t="s">
        <v>32</v>
      </c>
      <c r="J188" s="63" t="s">
        <v>36</v>
      </c>
      <c r="K188" s="63" t="s">
        <v>60</v>
      </c>
      <c r="L188" s="350"/>
      <c r="M188" s="63"/>
      <c r="N188" s="63"/>
      <c r="O188" s="63"/>
      <c r="P188" s="350"/>
      <c r="Q188" s="375"/>
      <c r="R188" s="63"/>
      <c r="S188" s="63"/>
      <c r="T188" s="63">
        <v>34</v>
      </c>
      <c r="U188" s="382">
        <v>1</v>
      </c>
      <c r="V188" s="63">
        <v>7</v>
      </c>
      <c r="W188" s="63">
        <v>1</v>
      </c>
      <c r="X188" s="63">
        <v>0</v>
      </c>
      <c r="Y188" s="63">
        <v>1</v>
      </c>
      <c r="Z188" s="63"/>
      <c r="AA188" s="63"/>
      <c r="AB188" s="63"/>
      <c r="AC188" s="63" t="s">
        <v>28</v>
      </c>
      <c r="AD188" s="63">
        <v>25</v>
      </c>
    </row>
    <row r="189" spans="1:30" ht="15.75" thickBot="1" x14ac:dyDescent="0.3">
      <c r="A189" s="64" t="s">
        <v>835</v>
      </c>
      <c r="B189" s="63">
        <v>35</v>
      </c>
      <c r="C189" s="63" t="s">
        <v>45</v>
      </c>
      <c r="D189" s="63" t="s">
        <v>32</v>
      </c>
      <c r="E189" s="63" t="s">
        <v>65</v>
      </c>
      <c r="F189" s="63" t="s">
        <v>58</v>
      </c>
      <c r="G189" s="63" t="s">
        <v>49</v>
      </c>
      <c r="H189" s="63" t="s">
        <v>49</v>
      </c>
      <c r="I189" s="63" t="s">
        <v>61</v>
      </c>
      <c r="J189" s="63" t="s">
        <v>60</v>
      </c>
      <c r="K189" s="63" t="s">
        <v>30</v>
      </c>
      <c r="L189" s="350"/>
      <c r="M189" s="63"/>
      <c r="N189" s="63"/>
      <c r="O189" s="63"/>
      <c r="P189" s="350"/>
      <c r="Q189" s="375" t="s">
        <v>62</v>
      </c>
      <c r="R189" s="63" t="s">
        <v>63</v>
      </c>
      <c r="S189" s="63"/>
      <c r="T189" s="63">
        <v>35</v>
      </c>
      <c r="U189" s="382">
        <v>1</v>
      </c>
      <c r="V189" s="63">
        <v>6</v>
      </c>
      <c r="W189" s="63">
        <v>4</v>
      </c>
      <c r="X189" s="63">
        <v>0</v>
      </c>
      <c r="Y189" s="63">
        <v>8</v>
      </c>
      <c r="Z189" s="63"/>
      <c r="AA189" s="63">
        <v>6</v>
      </c>
      <c r="AB189" s="63"/>
      <c r="AC189" s="63" t="s">
        <v>32</v>
      </c>
      <c r="AD189" s="63">
        <v>3</v>
      </c>
    </row>
    <row r="190" spans="1:30" ht="15.75" thickBot="1" x14ac:dyDescent="0.3">
      <c r="A190" s="64" t="s">
        <v>836</v>
      </c>
      <c r="B190" s="63">
        <v>36</v>
      </c>
      <c r="C190" s="63" t="s">
        <v>45</v>
      </c>
      <c r="D190" s="63" t="s">
        <v>35</v>
      </c>
      <c r="E190" s="63" t="s">
        <v>61</v>
      </c>
      <c r="F190" s="63" t="s">
        <v>33</v>
      </c>
      <c r="G190" s="63" t="s">
        <v>45</v>
      </c>
      <c r="H190" s="63" t="s">
        <v>35</v>
      </c>
      <c r="I190" s="63" t="s">
        <v>45</v>
      </c>
      <c r="J190" s="63" t="s">
        <v>45</v>
      </c>
      <c r="K190" s="63" t="s">
        <v>28</v>
      </c>
      <c r="L190" s="350"/>
      <c r="M190" s="63"/>
      <c r="N190" s="63"/>
      <c r="O190" s="63"/>
      <c r="P190" s="350"/>
      <c r="Q190" s="375" t="s">
        <v>63</v>
      </c>
      <c r="R190" s="63" t="s">
        <v>48</v>
      </c>
      <c r="S190" s="63"/>
      <c r="T190" s="63">
        <v>36</v>
      </c>
      <c r="U190" s="382">
        <v>1</v>
      </c>
      <c r="V190" s="63">
        <v>8</v>
      </c>
      <c r="W190" s="63">
        <v>2</v>
      </c>
      <c r="X190" s="63">
        <v>0</v>
      </c>
      <c r="Y190" s="63">
        <v>8</v>
      </c>
      <c r="Z190" s="63"/>
      <c r="AA190" s="63"/>
      <c r="AB190" s="63"/>
      <c r="AC190" s="63" t="s">
        <v>49</v>
      </c>
      <c r="AD190" s="63">
        <v>8</v>
      </c>
    </row>
    <row r="191" spans="1:30" ht="15.75" thickBot="1" x14ac:dyDescent="0.3">
      <c r="A191" s="64" t="s">
        <v>837</v>
      </c>
      <c r="B191" s="63">
        <v>37</v>
      </c>
      <c r="C191" s="63" t="s">
        <v>45</v>
      </c>
      <c r="D191" s="63" t="s">
        <v>45</v>
      </c>
      <c r="E191" s="63" t="s">
        <v>62</v>
      </c>
      <c r="F191" s="63" t="s">
        <v>35</v>
      </c>
      <c r="G191" s="63" t="s">
        <v>45</v>
      </c>
      <c r="H191" s="63" t="s">
        <v>60</v>
      </c>
      <c r="I191" s="63" t="s">
        <v>60</v>
      </c>
      <c r="J191" s="63" t="s">
        <v>36</v>
      </c>
      <c r="K191" s="63" t="s">
        <v>45</v>
      </c>
      <c r="L191" s="350"/>
      <c r="M191" s="63"/>
      <c r="N191" s="63"/>
      <c r="O191" s="63"/>
      <c r="P191" s="350"/>
      <c r="Q191" s="375" t="s">
        <v>48</v>
      </c>
      <c r="R191" s="63" t="s">
        <v>32</v>
      </c>
      <c r="S191" s="63"/>
      <c r="T191" s="63">
        <v>37</v>
      </c>
      <c r="U191" s="382">
        <v>0</v>
      </c>
      <c r="V191" s="63">
        <v>9</v>
      </c>
      <c r="W191" s="63">
        <v>2</v>
      </c>
      <c r="X191" s="63">
        <v>0</v>
      </c>
      <c r="Y191" s="63">
        <v>9</v>
      </c>
      <c r="Z191" s="63"/>
      <c r="AA191" s="63"/>
      <c r="AB191" s="63"/>
      <c r="AC191" s="63" t="s">
        <v>61</v>
      </c>
      <c r="AD191" s="63">
        <v>5</v>
      </c>
    </row>
    <row r="192" spans="1:30" ht="15.75" thickBot="1" x14ac:dyDescent="0.3">
      <c r="A192" s="64" t="s">
        <v>838</v>
      </c>
      <c r="B192" s="63">
        <v>38</v>
      </c>
      <c r="C192" s="63" t="s">
        <v>32</v>
      </c>
      <c r="D192" s="63" t="s">
        <v>45</v>
      </c>
      <c r="E192" s="63" t="s">
        <v>48</v>
      </c>
      <c r="F192" s="63" t="s">
        <v>32</v>
      </c>
      <c r="G192" s="63" t="s">
        <v>40</v>
      </c>
      <c r="H192" s="63" t="s">
        <v>60</v>
      </c>
      <c r="I192" s="63" t="s">
        <v>40</v>
      </c>
      <c r="J192" s="63" t="s">
        <v>45</v>
      </c>
      <c r="K192" s="63" t="s">
        <v>61</v>
      </c>
      <c r="L192" s="350"/>
      <c r="M192" s="63"/>
      <c r="N192" s="63"/>
      <c r="O192" s="63"/>
      <c r="P192" s="350"/>
      <c r="Q192" s="375"/>
      <c r="R192" s="63"/>
      <c r="S192" s="63"/>
      <c r="T192" s="63">
        <v>38</v>
      </c>
      <c r="U192" s="382">
        <v>2</v>
      </c>
      <c r="V192" s="63">
        <v>6</v>
      </c>
      <c r="W192" s="63">
        <v>1</v>
      </c>
      <c r="X192" s="63">
        <v>0</v>
      </c>
      <c r="Y192" s="63">
        <v>2</v>
      </c>
      <c r="Z192" s="63"/>
      <c r="AA192" s="63"/>
      <c r="AB192" s="63"/>
      <c r="AC192" s="63" t="s">
        <v>28</v>
      </c>
      <c r="AD192" s="63">
        <v>29</v>
      </c>
    </row>
    <row r="193" spans="1:32" ht="15.75" thickBot="1" x14ac:dyDescent="0.3">
      <c r="A193" s="64" t="s">
        <v>839</v>
      </c>
      <c r="B193" s="63">
        <v>39</v>
      </c>
      <c r="C193" s="63" t="s">
        <v>39</v>
      </c>
      <c r="D193" s="63" t="s">
        <v>62</v>
      </c>
      <c r="E193" s="63" t="s">
        <v>65</v>
      </c>
      <c r="F193" s="63" t="s">
        <v>62</v>
      </c>
      <c r="G193" s="63" t="s">
        <v>38</v>
      </c>
      <c r="H193" s="63" t="s">
        <v>32</v>
      </c>
      <c r="I193" s="63" t="s">
        <v>58</v>
      </c>
      <c r="J193" s="63" t="s">
        <v>35</v>
      </c>
      <c r="K193" s="63" t="s">
        <v>45</v>
      </c>
      <c r="L193" s="350"/>
      <c r="M193" s="63"/>
      <c r="N193" s="63"/>
      <c r="O193" s="63"/>
      <c r="P193" s="350"/>
      <c r="Q193" s="375" t="s">
        <v>58</v>
      </c>
      <c r="R193" s="63" t="s">
        <v>63</v>
      </c>
      <c r="S193" s="63"/>
      <c r="T193" s="63">
        <v>39</v>
      </c>
      <c r="U193" s="382">
        <v>0</v>
      </c>
      <c r="V193" s="63">
        <v>5</v>
      </c>
      <c r="W193" s="63">
        <v>6</v>
      </c>
      <c r="X193" s="63">
        <v>0</v>
      </c>
      <c r="Y193" s="63"/>
      <c r="Z193" s="63"/>
      <c r="AA193" s="63"/>
      <c r="AB193" s="63"/>
      <c r="AC193" s="63" t="s">
        <v>39</v>
      </c>
      <c r="AD193" s="63">
        <v>1</v>
      </c>
    </row>
    <row r="194" spans="1:32" ht="15.75" thickBot="1" x14ac:dyDescent="0.3">
      <c r="A194" s="67" t="s">
        <v>70</v>
      </c>
      <c r="B194" s="63"/>
      <c r="C194" s="67">
        <v>13</v>
      </c>
      <c r="D194" s="67">
        <v>2</v>
      </c>
      <c r="E194" s="67"/>
      <c r="F194" s="67"/>
      <c r="G194" s="67">
        <v>9</v>
      </c>
      <c r="H194" s="67">
        <v>3</v>
      </c>
      <c r="I194" s="67">
        <v>8</v>
      </c>
      <c r="J194" s="67">
        <v>6</v>
      </c>
      <c r="K194" s="67">
        <v>9</v>
      </c>
      <c r="L194" s="356"/>
      <c r="M194" s="67"/>
      <c r="N194" s="67"/>
      <c r="O194" s="67"/>
      <c r="P194" s="356"/>
      <c r="Q194" s="378"/>
      <c r="R194" s="67"/>
      <c r="S194" s="67"/>
      <c r="T194" s="63"/>
      <c r="U194" s="382">
        <v>50</v>
      </c>
      <c r="V194" s="63">
        <v>255</v>
      </c>
      <c r="W194" s="63">
        <v>65</v>
      </c>
      <c r="X194" s="63">
        <v>9</v>
      </c>
      <c r="Y194" s="268"/>
      <c r="Z194" s="269"/>
      <c r="AA194" s="269"/>
      <c r="AB194" s="269"/>
      <c r="AC194" s="269"/>
      <c r="AD194" s="270"/>
    </row>
    <row r="195" spans="1:32" x14ac:dyDescent="0.25">
      <c r="A195" s="156" t="s">
        <v>425</v>
      </c>
      <c r="U195" s="383"/>
    </row>
    <row r="196" spans="1:32" x14ac:dyDescent="0.25">
      <c r="A196" s="273" t="e" vm="2">
        <v>#VALUE!</v>
      </c>
      <c r="B196" s="349" t="s">
        <v>79</v>
      </c>
      <c r="C196" s="273" t="e" vm="1">
        <v>#VALUE!</v>
      </c>
    </row>
    <row r="197" spans="1:32" x14ac:dyDescent="0.25">
      <c r="A197" s="273"/>
      <c r="B197" s="59"/>
      <c r="C197" s="273"/>
    </row>
    <row r="198" spans="1:32" x14ac:dyDescent="0.25">
      <c r="A198" s="273"/>
      <c r="B198" s="59"/>
      <c r="C198" s="273"/>
    </row>
    <row r="199" spans="1:32" x14ac:dyDescent="0.25">
      <c r="A199" s="273"/>
      <c r="B199" s="349" t="s">
        <v>80</v>
      </c>
      <c r="C199" s="273"/>
    </row>
    <row r="200" spans="1:32" x14ac:dyDescent="0.25">
      <c r="A200" s="273"/>
      <c r="B200" s="349" t="s">
        <v>81</v>
      </c>
      <c r="C200" s="273"/>
    </row>
    <row r="201" spans="1:32" x14ac:dyDescent="0.25">
      <c r="A201" s="273"/>
      <c r="B201" s="349" t="s">
        <v>82</v>
      </c>
      <c r="C201" s="273"/>
    </row>
    <row r="202" spans="1:32" ht="15.75" thickBot="1" x14ac:dyDescent="0.3">
      <c r="A202" s="273"/>
      <c r="B202" s="349" t="s">
        <v>427</v>
      </c>
      <c r="C202" s="273"/>
    </row>
    <row r="203" spans="1:32" ht="15.75" thickBot="1" x14ac:dyDescent="0.3">
      <c r="A203" s="350" t="s">
        <v>84</v>
      </c>
      <c r="B203" s="63" t="s">
        <v>85</v>
      </c>
      <c r="C203" s="350" t="s">
        <v>86</v>
      </c>
      <c r="D203" s="63" t="s">
        <v>87</v>
      </c>
      <c r="E203" s="350" t="s">
        <v>88</v>
      </c>
      <c r="F203" s="63" t="s">
        <v>115</v>
      </c>
      <c r="G203" s="350" t="s">
        <v>89</v>
      </c>
      <c r="H203" s="63" t="s">
        <v>135</v>
      </c>
    </row>
    <row r="204" spans="1:32" ht="16.5" thickBot="1" x14ac:dyDescent="0.3">
      <c r="A204" s="352" t="s">
        <v>41</v>
      </c>
      <c r="B204" s="352" t="s">
        <v>37</v>
      </c>
      <c r="C204" s="271" t="s">
        <v>50</v>
      </c>
      <c r="D204" s="271" t="s">
        <v>51</v>
      </c>
      <c r="E204" s="271" t="s">
        <v>52</v>
      </c>
      <c r="F204" s="271" t="s">
        <v>53</v>
      </c>
      <c r="G204" s="271" t="s">
        <v>313</v>
      </c>
      <c r="H204" s="271" t="s">
        <v>54</v>
      </c>
      <c r="I204" s="271" t="s">
        <v>55</v>
      </c>
      <c r="J204" s="271" t="s">
        <v>56</v>
      </c>
      <c r="K204" s="271" t="s">
        <v>57</v>
      </c>
      <c r="L204" s="352" t="s">
        <v>367</v>
      </c>
      <c r="M204" s="271" t="s">
        <v>174</v>
      </c>
      <c r="N204" s="271" t="s">
        <v>175</v>
      </c>
      <c r="O204" s="271" t="s">
        <v>127</v>
      </c>
      <c r="P204" s="352" t="s">
        <v>37</v>
      </c>
      <c r="Q204" s="373" t="s">
        <v>154</v>
      </c>
      <c r="R204" s="352" t="s">
        <v>155</v>
      </c>
      <c r="S204" s="352" t="s">
        <v>156</v>
      </c>
      <c r="T204" s="352" t="s">
        <v>157</v>
      </c>
      <c r="U204" s="354" t="s">
        <v>158</v>
      </c>
      <c r="V204" s="355"/>
      <c r="W204" s="354" t="s">
        <v>159</v>
      </c>
      <c r="X204" s="355"/>
      <c r="Y204" s="352" t="s">
        <v>107</v>
      </c>
      <c r="Z204" s="352" t="s">
        <v>160</v>
      </c>
      <c r="AE204" s="14">
        <v>0</v>
      </c>
      <c r="AF204" s="14">
        <f>COUNTIF($Q$206:$Q$242,"=0")</f>
        <v>23</v>
      </c>
    </row>
    <row r="205" spans="1:32" ht="16.5" thickBot="1" x14ac:dyDescent="0.3">
      <c r="A205" s="353"/>
      <c r="B205" s="353"/>
      <c r="C205" s="272"/>
      <c r="D205" s="272"/>
      <c r="E205" s="272"/>
      <c r="F205" s="272"/>
      <c r="G205" s="272"/>
      <c r="H205" s="272"/>
      <c r="I205" s="272"/>
      <c r="J205" s="272"/>
      <c r="K205" s="272"/>
      <c r="L205" s="353"/>
      <c r="M205" s="272"/>
      <c r="N205" s="272"/>
      <c r="O205" s="272"/>
      <c r="P205" s="353"/>
      <c r="Q205" s="374"/>
      <c r="R205" s="353"/>
      <c r="S205" s="353"/>
      <c r="T205" s="353"/>
      <c r="U205" s="351" t="s">
        <v>161</v>
      </c>
      <c r="V205" s="351" t="s">
        <v>162</v>
      </c>
      <c r="W205" s="351" t="s">
        <v>161</v>
      </c>
      <c r="X205" s="351" t="s">
        <v>162</v>
      </c>
      <c r="Y205" s="353"/>
      <c r="Z205" s="353"/>
      <c r="AE205" s="14">
        <v>1</v>
      </c>
      <c r="AF205" s="14">
        <f>COUNTIF($Q$206:$Q$242,"=1")</f>
        <v>8</v>
      </c>
    </row>
    <row r="206" spans="1:32" ht="16.5" thickBot="1" x14ac:dyDescent="0.3">
      <c r="A206" s="64" t="s">
        <v>840</v>
      </c>
      <c r="B206" s="63">
        <v>1</v>
      </c>
      <c r="C206" s="63" t="s">
        <v>65</v>
      </c>
      <c r="D206" s="63" t="s">
        <v>39</v>
      </c>
      <c r="E206" s="63" t="s">
        <v>59</v>
      </c>
      <c r="F206" s="63" t="s">
        <v>63</v>
      </c>
      <c r="G206" s="63" t="s">
        <v>38</v>
      </c>
      <c r="H206" s="63" t="s">
        <v>36</v>
      </c>
      <c r="I206" s="63"/>
      <c r="J206" s="63" t="s">
        <v>63</v>
      </c>
      <c r="K206" s="63" t="s">
        <v>58</v>
      </c>
      <c r="L206" s="350"/>
      <c r="M206" s="63" t="s">
        <v>63</v>
      </c>
      <c r="N206" s="63" t="s">
        <v>63</v>
      </c>
      <c r="O206" s="63" t="s">
        <v>128</v>
      </c>
      <c r="P206" s="63">
        <v>1</v>
      </c>
      <c r="Q206" s="375">
        <v>0</v>
      </c>
      <c r="R206" s="63">
        <v>3</v>
      </c>
      <c r="S206" s="63">
        <v>6</v>
      </c>
      <c r="T206" s="63">
        <v>1</v>
      </c>
      <c r="U206" s="63">
        <v>5</v>
      </c>
      <c r="V206" s="63"/>
      <c r="W206" s="63"/>
      <c r="X206" s="63"/>
      <c r="Y206" s="63" t="s">
        <v>48</v>
      </c>
      <c r="Z206" s="63">
        <v>8</v>
      </c>
      <c r="AE206" s="14">
        <v>2</v>
      </c>
      <c r="AF206" s="14">
        <f>COUNTIF($Q$206:$Q$242,"=2")</f>
        <v>4</v>
      </c>
    </row>
    <row r="207" spans="1:32" ht="16.5" thickBot="1" x14ac:dyDescent="0.3">
      <c r="A207" s="64" t="s">
        <v>841</v>
      </c>
      <c r="B207" s="63">
        <v>2</v>
      </c>
      <c r="C207" s="63" t="s">
        <v>58</v>
      </c>
      <c r="D207" s="63" t="s">
        <v>38</v>
      </c>
      <c r="E207" s="63" t="s">
        <v>67</v>
      </c>
      <c r="F207" s="63" t="s">
        <v>39</v>
      </c>
      <c r="G207" s="63" t="s">
        <v>64</v>
      </c>
      <c r="H207" s="63" t="s">
        <v>32</v>
      </c>
      <c r="I207" s="63"/>
      <c r="J207" s="63" t="s">
        <v>33</v>
      </c>
      <c r="K207" s="63" t="s">
        <v>63</v>
      </c>
      <c r="L207" s="350"/>
      <c r="M207" s="63" t="s">
        <v>46</v>
      </c>
      <c r="N207" s="63" t="s">
        <v>47</v>
      </c>
      <c r="O207" s="63" t="s">
        <v>128</v>
      </c>
      <c r="P207" s="63">
        <v>2</v>
      </c>
      <c r="Q207" s="375">
        <v>0</v>
      </c>
      <c r="R207" s="63">
        <v>4</v>
      </c>
      <c r="S207" s="63">
        <v>2</v>
      </c>
      <c r="T207" s="63">
        <v>4</v>
      </c>
      <c r="U207" s="63">
        <v>8</v>
      </c>
      <c r="V207" s="63"/>
      <c r="W207" s="63">
        <v>6</v>
      </c>
      <c r="X207" s="63"/>
      <c r="Y207" s="63" t="s">
        <v>65</v>
      </c>
      <c r="Z207" s="63">
        <v>3</v>
      </c>
      <c r="AE207" s="14">
        <v>3</v>
      </c>
      <c r="AF207" s="14">
        <f>COUNTIF($Q$206:$Q$242,"=3")</f>
        <v>1</v>
      </c>
    </row>
    <row r="208" spans="1:32" ht="16.5" thickBot="1" x14ac:dyDescent="0.3">
      <c r="A208" s="64" t="s">
        <v>842</v>
      </c>
      <c r="B208" s="63">
        <v>3</v>
      </c>
      <c r="C208" s="63" t="s">
        <v>46</v>
      </c>
      <c r="D208" s="63" t="s">
        <v>58</v>
      </c>
      <c r="E208" s="63" t="s">
        <v>59</v>
      </c>
      <c r="F208" s="63" t="s">
        <v>33</v>
      </c>
      <c r="G208" s="63" t="s">
        <v>63</v>
      </c>
      <c r="H208" s="63" t="s">
        <v>39</v>
      </c>
      <c r="I208" s="63"/>
      <c r="J208" s="63" t="s">
        <v>38</v>
      </c>
      <c r="K208" s="63" t="s">
        <v>58</v>
      </c>
      <c r="L208" s="350"/>
      <c r="M208" s="63" t="s">
        <v>67</v>
      </c>
      <c r="N208" s="63" t="s">
        <v>47</v>
      </c>
      <c r="O208" s="63" t="s">
        <v>128</v>
      </c>
      <c r="P208" s="63">
        <v>3</v>
      </c>
      <c r="Q208" s="375">
        <v>0</v>
      </c>
      <c r="R208" s="63">
        <v>3</v>
      </c>
      <c r="S208" s="63">
        <v>3</v>
      </c>
      <c r="T208" s="63">
        <v>4</v>
      </c>
      <c r="U208" s="63">
        <v>1</v>
      </c>
      <c r="V208" s="63"/>
      <c r="W208" s="63"/>
      <c r="X208" s="63"/>
      <c r="Y208" s="63" t="s">
        <v>65</v>
      </c>
      <c r="Z208" s="63">
        <v>1</v>
      </c>
      <c r="AE208" s="14">
        <v>4</v>
      </c>
      <c r="AF208" s="14">
        <f>COUNTIF($Q$206:$Q$242,"=4")</f>
        <v>0</v>
      </c>
    </row>
    <row r="209" spans="1:32" ht="16.5" thickBot="1" x14ac:dyDescent="0.3">
      <c r="A209" s="64" t="s">
        <v>843</v>
      </c>
      <c r="B209" s="63">
        <v>4</v>
      </c>
      <c r="C209" s="63" t="s">
        <v>35</v>
      </c>
      <c r="D209" s="63" t="s">
        <v>32</v>
      </c>
      <c r="E209" s="63" t="s">
        <v>38</v>
      </c>
      <c r="F209" s="63" t="s">
        <v>45</v>
      </c>
      <c r="G209" s="63" t="s">
        <v>32</v>
      </c>
      <c r="H209" s="63" t="s">
        <v>60</v>
      </c>
      <c r="I209" s="63"/>
      <c r="J209" s="63" t="s">
        <v>72</v>
      </c>
      <c r="K209" s="63" t="s">
        <v>36</v>
      </c>
      <c r="L209" s="350"/>
      <c r="M209" s="63" t="s">
        <v>35</v>
      </c>
      <c r="N209" s="63" t="s">
        <v>45</v>
      </c>
      <c r="O209" s="63" t="s">
        <v>130</v>
      </c>
      <c r="P209" s="63">
        <v>4</v>
      </c>
      <c r="Q209" s="375">
        <v>1</v>
      </c>
      <c r="R209" s="63">
        <v>9</v>
      </c>
      <c r="S209" s="63">
        <v>0</v>
      </c>
      <c r="T209" s="63">
        <v>0</v>
      </c>
      <c r="U209" s="63">
        <v>13</v>
      </c>
      <c r="V209" s="63"/>
      <c r="W209" s="63"/>
      <c r="X209" s="63"/>
      <c r="Y209" s="63" t="s">
        <v>35</v>
      </c>
      <c r="Z209" s="63">
        <v>33</v>
      </c>
      <c r="AE209" s="14">
        <v>5</v>
      </c>
      <c r="AF209" s="14">
        <f>COUNTIF($Q$206:$Q$242,"=5")</f>
        <v>0</v>
      </c>
    </row>
    <row r="210" spans="1:32" ht="16.5" thickBot="1" x14ac:dyDescent="0.3">
      <c r="A210" s="64" t="s">
        <v>844</v>
      </c>
      <c r="B210" s="63">
        <v>5</v>
      </c>
      <c r="C210" s="63" t="s">
        <v>29</v>
      </c>
      <c r="D210" s="63" t="s">
        <v>63</v>
      </c>
      <c r="E210" s="63" t="s">
        <v>62</v>
      </c>
      <c r="F210" s="63" t="s">
        <v>60</v>
      </c>
      <c r="G210" s="63" t="s">
        <v>33</v>
      </c>
      <c r="H210" s="63" t="s">
        <v>49</v>
      </c>
      <c r="I210" s="63"/>
      <c r="J210" s="63" t="s">
        <v>32</v>
      </c>
      <c r="K210" s="63" t="s">
        <v>49</v>
      </c>
      <c r="L210" s="350"/>
      <c r="M210" s="63" t="s">
        <v>58</v>
      </c>
      <c r="N210" s="63" t="s">
        <v>46</v>
      </c>
      <c r="O210" s="63" t="s">
        <v>128</v>
      </c>
      <c r="P210" s="63">
        <v>5</v>
      </c>
      <c r="Q210" s="375">
        <v>1</v>
      </c>
      <c r="R210" s="63">
        <v>5</v>
      </c>
      <c r="S210" s="63">
        <v>3</v>
      </c>
      <c r="T210" s="63">
        <v>1</v>
      </c>
      <c r="U210" s="63">
        <v>5</v>
      </c>
      <c r="V210" s="63"/>
      <c r="W210" s="63"/>
      <c r="X210" s="63"/>
      <c r="Y210" s="63" t="s">
        <v>33</v>
      </c>
      <c r="Z210" s="63">
        <v>25</v>
      </c>
      <c r="AE210" s="14">
        <v>6</v>
      </c>
      <c r="AF210" s="14">
        <f>COUNTIF($Q$206:$Q$242,"=6")</f>
        <v>0</v>
      </c>
    </row>
    <row r="211" spans="1:32" ht="16.5" thickBot="1" x14ac:dyDescent="0.3">
      <c r="A211" s="64" t="s">
        <v>845</v>
      </c>
      <c r="B211" s="63">
        <v>6</v>
      </c>
      <c r="C211" s="63" t="s">
        <v>40</v>
      </c>
      <c r="D211" s="63" t="s">
        <v>40</v>
      </c>
      <c r="E211" s="63" t="s">
        <v>33</v>
      </c>
      <c r="F211" s="63" t="s">
        <v>31</v>
      </c>
      <c r="G211" s="63" t="s">
        <v>32</v>
      </c>
      <c r="H211" s="63" t="s">
        <v>72</v>
      </c>
      <c r="I211" s="63"/>
      <c r="J211" s="63" t="s">
        <v>69</v>
      </c>
      <c r="K211" s="63" t="s">
        <v>74</v>
      </c>
      <c r="L211" s="350"/>
      <c r="M211" s="63" t="s">
        <v>34</v>
      </c>
      <c r="N211" s="63" t="s">
        <v>76</v>
      </c>
      <c r="O211" s="63" t="s">
        <v>129</v>
      </c>
      <c r="P211" s="63">
        <v>6</v>
      </c>
      <c r="Q211" s="375">
        <v>8</v>
      </c>
      <c r="R211" s="63">
        <v>2</v>
      </c>
      <c r="S211" s="63">
        <v>0</v>
      </c>
      <c r="T211" s="63">
        <v>0</v>
      </c>
      <c r="U211" s="63">
        <v>28</v>
      </c>
      <c r="V211" s="63"/>
      <c r="W211" s="63"/>
      <c r="X211" s="63"/>
      <c r="Y211" s="63" t="s">
        <v>30</v>
      </c>
      <c r="Z211" s="63">
        <v>36</v>
      </c>
      <c r="AE211" s="14">
        <v>7</v>
      </c>
      <c r="AF211" s="14">
        <f>COUNTIF($Q$206:$Q$242,"=7")</f>
        <v>0</v>
      </c>
    </row>
    <row r="212" spans="1:32" ht="16.5" thickBot="1" x14ac:dyDescent="0.3">
      <c r="A212" s="64" t="s">
        <v>846</v>
      </c>
      <c r="B212" s="63">
        <v>7</v>
      </c>
      <c r="C212" s="63" t="s">
        <v>45</v>
      </c>
      <c r="D212" s="63" t="s">
        <v>60</v>
      </c>
      <c r="E212" s="63" t="s">
        <v>59</v>
      </c>
      <c r="F212" s="63" t="s">
        <v>32</v>
      </c>
      <c r="G212" s="63" t="s">
        <v>60</v>
      </c>
      <c r="H212" s="63" t="s">
        <v>48</v>
      </c>
      <c r="I212" s="63"/>
      <c r="J212" s="63" t="s">
        <v>35</v>
      </c>
      <c r="K212" s="63" t="s">
        <v>35</v>
      </c>
      <c r="L212" s="350"/>
      <c r="M212" s="63" t="s">
        <v>58</v>
      </c>
      <c r="N212" s="63" t="s">
        <v>46</v>
      </c>
      <c r="O212" s="63" t="s">
        <v>128</v>
      </c>
      <c r="P212" s="63">
        <v>7</v>
      </c>
      <c r="Q212" s="375">
        <v>0</v>
      </c>
      <c r="R212" s="63">
        <v>6</v>
      </c>
      <c r="S212" s="63">
        <v>2</v>
      </c>
      <c r="T212" s="63">
        <v>2</v>
      </c>
      <c r="U212" s="63">
        <v>4</v>
      </c>
      <c r="V212" s="63"/>
      <c r="W212" s="63">
        <v>4</v>
      </c>
      <c r="X212" s="63"/>
      <c r="Y212" s="63" t="s">
        <v>38</v>
      </c>
      <c r="Z212" s="63">
        <v>23</v>
      </c>
      <c r="AE212" s="14">
        <v>8</v>
      </c>
      <c r="AF212" s="14">
        <f>COUNTIF($Q$206:$Q$242,"=8")</f>
        <v>1</v>
      </c>
    </row>
    <row r="213" spans="1:32" ht="16.5" thickBot="1" x14ac:dyDescent="0.3">
      <c r="A213" s="64" t="s">
        <v>847</v>
      </c>
      <c r="B213" s="63">
        <v>8</v>
      </c>
      <c r="C213" s="63" t="s">
        <v>60</v>
      </c>
      <c r="D213" s="63" t="s">
        <v>58</v>
      </c>
      <c r="E213" s="63" t="s">
        <v>64</v>
      </c>
      <c r="F213" s="63" t="s">
        <v>32</v>
      </c>
      <c r="G213" s="63" t="s">
        <v>59</v>
      </c>
      <c r="H213" s="63" t="s">
        <v>48</v>
      </c>
      <c r="I213" s="63"/>
      <c r="J213" s="63" t="s">
        <v>33</v>
      </c>
      <c r="K213" s="63" t="s">
        <v>33</v>
      </c>
      <c r="L213" s="350"/>
      <c r="M213" s="63" t="s">
        <v>33</v>
      </c>
      <c r="N213" s="63" t="s">
        <v>62</v>
      </c>
      <c r="O213" s="63" t="s">
        <v>128</v>
      </c>
      <c r="P213" s="63">
        <v>8</v>
      </c>
      <c r="Q213" s="375">
        <v>0</v>
      </c>
      <c r="R213" s="63">
        <v>5</v>
      </c>
      <c r="S213" s="63">
        <v>3</v>
      </c>
      <c r="T213" s="63">
        <v>2</v>
      </c>
      <c r="U213" s="63">
        <v>3</v>
      </c>
      <c r="V213" s="63"/>
      <c r="W213" s="63">
        <v>4</v>
      </c>
      <c r="X213" s="63"/>
      <c r="Y213" s="63" t="s">
        <v>48</v>
      </c>
      <c r="Z213" s="63">
        <v>10</v>
      </c>
      <c r="AE213" s="14">
        <v>9</v>
      </c>
      <c r="AF213" s="14">
        <f>COUNTIF($Q$206:$Q$242,"=9")</f>
        <v>0</v>
      </c>
    </row>
    <row r="214" spans="1:32" ht="16.5" thickBot="1" x14ac:dyDescent="0.3">
      <c r="A214" s="64" t="s">
        <v>848</v>
      </c>
      <c r="B214" s="63">
        <v>9</v>
      </c>
      <c r="C214" s="63" t="s">
        <v>60</v>
      </c>
      <c r="D214" s="63" t="s">
        <v>38</v>
      </c>
      <c r="E214" s="63" t="s">
        <v>46</v>
      </c>
      <c r="F214" s="63" t="s">
        <v>49</v>
      </c>
      <c r="G214" s="63" t="s">
        <v>59</v>
      </c>
      <c r="H214" s="63" t="s">
        <v>33</v>
      </c>
      <c r="I214" s="63"/>
      <c r="J214" s="63" t="s">
        <v>36</v>
      </c>
      <c r="K214" s="63" t="s">
        <v>49</v>
      </c>
      <c r="L214" s="350"/>
      <c r="M214" s="63" t="s">
        <v>58</v>
      </c>
      <c r="N214" s="63" t="s">
        <v>64</v>
      </c>
      <c r="O214" s="63" t="s">
        <v>128</v>
      </c>
      <c r="P214" s="63">
        <v>9</v>
      </c>
      <c r="Q214" s="375">
        <v>0</v>
      </c>
      <c r="R214" s="63">
        <v>6</v>
      </c>
      <c r="S214" s="63">
        <v>1</v>
      </c>
      <c r="T214" s="63">
        <v>3</v>
      </c>
      <c r="U214" s="63">
        <v>3</v>
      </c>
      <c r="V214" s="63"/>
      <c r="W214" s="63">
        <v>3</v>
      </c>
      <c r="X214" s="63"/>
      <c r="Y214" s="63" t="s">
        <v>39</v>
      </c>
      <c r="Z214" s="63">
        <v>17</v>
      </c>
      <c r="AE214" s="14">
        <v>10</v>
      </c>
      <c r="AF214" s="14">
        <f>COUNTIF($Q$206:$Q$242,"=10")</f>
        <v>0</v>
      </c>
    </row>
    <row r="215" spans="1:32" ht="16.5" thickBot="1" x14ac:dyDescent="0.3">
      <c r="A215" s="64" t="s">
        <v>849</v>
      </c>
      <c r="B215" s="63">
        <v>10</v>
      </c>
      <c r="C215" s="63" t="s">
        <v>62</v>
      </c>
      <c r="D215" s="63" t="s">
        <v>63</v>
      </c>
      <c r="E215" s="63" t="s">
        <v>59</v>
      </c>
      <c r="F215" s="63" t="s">
        <v>32</v>
      </c>
      <c r="G215" s="63" t="s">
        <v>39</v>
      </c>
      <c r="H215" s="63" t="s">
        <v>48</v>
      </c>
      <c r="I215" s="63"/>
      <c r="J215" s="63" t="s">
        <v>38</v>
      </c>
      <c r="K215" s="63" t="s">
        <v>61</v>
      </c>
      <c r="L215" s="350"/>
      <c r="M215" s="63" t="s">
        <v>59</v>
      </c>
      <c r="N215" s="63" t="s">
        <v>35</v>
      </c>
      <c r="O215" s="63" t="s">
        <v>128</v>
      </c>
      <c r="P215" s="63">
        <v>10</v>
      </c>
      <c r="Q215" s="375">
        <v>0</v>
      </c>
      <c r="R215" s="63">
        <v>5</v>
      </c>
      <c r="S215" s="63">
        <v>3</v>
      </c>
      <c r="T215" s="63">
        <v>2</v>
      </c>
      <c r="U215" s="63">
        <v>3</v>
      </c>
      <c r="V215" s="63"/>
      <c r="W215" s="63"/>
      <c r="X215" s="63"/>
      <c r="Y215" s="63" t="s">
        <v>39</v>
      </c>
      <c r="Z215" s="63">
        <v>16</v>
      </c>
      <c r="AE215" s="14">
        <v>11</v>
      </c>
      <c r="AF215" s="14">
        <f>COUNTIF($Q$206:$Q$242,"=11")</f>
        <v>0</v>
      </c>
    </row>
    <row r="216" spans="1:32" ht="16.5" thickBot="1" x14ac:dyDescent="0.3">
      <c r="A216" s="64" t="s">
        <v>850</v>
      </c>
      <c r="B216" s="63">
        <v>11</v>
      </c>
      <c r="C216" s="63" t="s">
        <v>45</v>
      </c>
      <c r="D216" s="63" t="s">
        <v>49</v>
      </c>
      <c r="E216" s="63" t="s">
        <v>59</v>
      </c>
      <c r="F216" s="63" t="s">
        <v>61</v>
      </c>
      <c r="G216" s="63" t="s">
        <v>64</v>
      </c>
      <c r="H216" s="63" t="s">
        <v>49</v>
      </c>
      <c r="I216" s="63"/>
      <c r="J216" s="63" t="s">
        <v>31</v>
      </c>
      <c r="K216" s="63" t="s">
        <v>49</v>
      </c>
      <c r="L216" s="350"/>
      <c r="M216" s="63" t="s">
        <v>62</v>
      </c>
      <c r="N216" s="63" t="s">
        <v>45</v>
      </c>
      <c r="O216" s="63" t="s">
        <v>128</v>
      </c>
      <c r="P216" s="63">
        <v>11</v>
      </c>
      <c r="Q216" s="375">
        <v>1</v>
      </c>
      <c r="R216" s="63">
        <v>6</v>
      </c>
      <c r="S216" s="63">
        <v>1</v>
      </c>
      <c r="T216" s="63">
        <v>2</v>
      </c>
      <c r="U216" s="63">
        <v>10</v>
      </c>
      <c r="V216" s="63"/>
      <c r="W216" s="63"/>
      <c r="X216" s="63"/>
      <c r="Y216" s="63" t="s">
        <v>32</v>
      </c>
      <c r="Z216" s="63">
        <v>28</v>
      </c>
      <c r="AE216" s="14">
        <v>12</v>
      </c>
      <c r="AF216" s="14">
        <f>COUNTIF($Q$206:$Q$242,"=12")</f>
        <v>0</v>
      </c>
    </row>
    <row r="217" spans="1:32" ht="16.5" thickBot="1" x14ac:dyDescent="0.3">
      <c r="A217" s="64" t="s">
        <v>851</v>
      </c>
      <c r="B217" s="63">
        <v>12</v>
      </c>
      <c r="C217" s="63" t="s">
        <v>38</v>
      </c>
      <c r="D217" s="63" t="s">
        <v>38</v>
      </c>
      <c r="E217" s="63" t="s">
        <v>46</v>
      </c>
      <c r="F217" s="63" t="s">
        <v>63</v>
      </c>
      <c r="G217" s="63" t="s">
        <v>46</v>
      </c>
      <c r="H217" s="63" t="s">
        <v>60</v>
      </c>
      <c r="I217" s="63"/>
      <c r="J217" s="63" t="s">
        <v>32</v>
      </c>
      <c r="K217" s="63" t="s">
        <v>60</v>
      </c>
      <c r="L217" s="350"/>
      <c r="M217" s="63" t="s">
        <v>67</v>
      </c>
      <c r="N217" s="63" t="s">
        <v>47</v>
      </c>
      <c r="O217" s="63" t="s">
        <v>128</v>
      </c>
      <c r="P217" s="63">
        <v>12</v>
      </c>
      <c r="Q217" s="375">
        <v>0</v>
      </c>
      <c r="R217" s="63">
        <v>5</v>
      </c>
      <c r="S217" s="63">
        <v>1</v>
      </c>
      <c r="T217" s="63">
        <v>4</v>
      </c>
      <c r="U217" s="63">
        <v>4</v>
      </c>
      <c r="V217" s="63"/>
      <c r="W217" s="63"/>
      <c r="X217" s="63"/>
      <c r="Y217" s="63" t="s">
        <v>63</v>
      </c>
      <c r="Z217" s="63">
        <v>5</v>
      </c>
      <c r="AE217" s="14">
        <v>13</v>
      </c>
      <c r="AF217" s="14">
        <f>COUNTIF($Q$206:$Q$242,"=13")</f>
        <v>0</v>
      </c>
    </row>
    <row r="218" spans="1:32" ht="15.75" thickBot="1" x14ac:dyDescent="0.3">
      <c r="A218" s="64" t="s">
        <v>852</v>
      </c>
      <c r="B218" s="63">
        <v>13</v>
      </c>
      <c r="C218" s="63" t="s">
        <v>33</v>
      </c>
      <c r="D218" s="63" t="s">
        <v>38</v>
      </c>
      <c r="E218" s="63" t="s">
        <v>46</v>
      </c>
      <c r="F218" s="63" t="s">
        <v>59</v>
      </c>
      <c r="G218" s="63" t="s">
        <v>63</v>
      </c>
      <c r="H218" s="63" t="s">
        <v>35</v>
      </c>
      <c r="I218" s="63"/>
      <c r="J218" s="63" t="s">
        <v>33</v>
      </c>
      <c r="K218" s="63" t="s">
        <v>36</v>
      </c>
      <c r="L218" s="350"/>
      <c r="M218" s="63" t="s">
        <v>58</v>
      </c>
      <c r="N218" s="63" t="s">
        <v>62</v>
      </c>
      <c r="O218" s="63" t="s">
        <v>128</v>
      </c>
      <c r="P218" s="63">
        <v>13</v>
      </c>
      <c r="Q218" s="375">
        <v>0</v>
      </c>
      <c r="R218" s="63">
        <v>5</v>
      </c>
      <c r="S218" s="63">
        <v>3</v>
      </c>
      <c r="T218" s="63">
        <v>2</v>
      </c>
      <c r="U218" s="63">
        <v>1</v>
      </c>
      <c r="V218" s="63"/>
      <c r="W218" s="63"/>
      <c r="X218" s="63"/>
      <c r="Y218" s="63" t="s">
        <v>39</v>
      </c>
      <c r="Z218" s="63">
        <v>14</v>
      </c>
      <c r="AF218">
        <f>SUM(AF204:AF217)</f>
        <v>37</v>
      </c>
    </row>
    <row r="219" spans="1:32" ht="15.75" thickBot="1" x14ac:dyDescent="0.3">
      <c r="A219" s="64" t="s">
        <v>853</v>
      </c>
      <c r="B219" s="63">
        <v>14</v>
      </c>
      <c r="C219" s="63" t="s">
        <v>32</v>
      </c>
      <c r="D219" s="63" t="s">
        <v>49</v>
      </c>
      <c r="E219" s="63" t="s">
        <v>65</v>
      </c>
      <c r="F219" s="63" t="s">
        <v>65</v>
      </c>
      <c r="G219" s="63" t="s">
        <v>48</v>
      </c>
      <c r="H219" s="63" t="s">
        <v>33</v>
      </c>
      <c r="I219" s="63"/>
      <c r="J219" s="63" t="s">
        <v>33</v>
      </c>
      <c r="K219" s="63" t="s">
        <v>36</v>
      </c>
      <c r="L219" s="350"/>
      <c r="M219" s="63" t="s">
        <v>58</v>
      </c>
      <c r="N219" s="63" t="s">
        <v>47</v>
      </c>
      <c r="O219" s="63" t="s">
        <v>128</v>
      </c>
      <c r="P219" s="63">
        <v>14</v>
      </c>
      <c r="Q219" s="375">
        <v>0</v>
      </c>
      <c r="R219" s="63">
        <v>5</v>
      </c>
      <c r="S219" s="63">
        <v>4</v>
      </c>
      <c r="T219" s="63">
        <v>1</v>
      </c>
      <c r="U219" s="63">
        <v>2</v>
      </c>
      <c r="V219" s="63"/>
      <c r="W219" s="63"/>
      <c r="X219" s="63"/>
      <c r="Y219" s="63" t="s">
        <v>39</v>
      </c>
      <c r="Z219" s="63">
        <v>15</v>
      </c>
    </row>
    <row r="220" spans="1:32" ht="15.75" thickBot="1" x14ac:dyDescent="0.3">
      <c r="A220" s="64" t="s">
        <v>854</v>
      </c>
      <c r="B220" s="63">
        <v>15</v>
      </c>
      <c r="C220" s="63" t="s">
        <v>60</v>
      </c>
      <c r="D220" s="63" t="s">
        <v>49</v>
      </c>
      <c r="E220" s="63" t="s">
        <v>62</v>
      </c>
      <c r="F220" s="63" t="s">
        <v>61</v>
      </c>
      <c r="G220" s="63" t="s">
        <v>47</v>
      </c>
      <c r="H220" s="63" t="s">
        <v>72</v>
      </c>
      <c r="I220" s="63"/>
      <c r="J220" s="63" t="s">
        <v>49</v>
      </c>
      <c r="K220" s="63" t="s">
        <v>32</v>
      </c>
      <c r="L220" s="350"/>
      <c r="M220" s="63" t="s">
        <v>48</v>
      </c>
      <c r="N220" s="63" t="s">
        <v>65</v>
      </c>
      <c r="O220" s="63" t="s">
        <v>128</v>
      </c>
      <c r="P220" s="63">
        <v>15</v>
      </c>
      <c r="Q220" s="375">
        <v>1</v>
      </c>
      <c r="R220" s="63">
        <v>5</v>
      </c>
      <c r="S220" s="63">
        <v>3</v>
      </c>
      <c r="T220" s="63">
        <v>1</v>
      </c>
      <c r="U220" s="63">
        <v>11</v>
      </c>
      <c r="V220" s="63"/>
      <c r="W220" s="63">
        <v>4</v>
      </c>
      <c r="X220" s="63"/>
      <c r="Y220" s="63" t="s">
        <v>33</v>
      </c>
      <c r="Z220" s="63">
        <v>26</v>
      </c>
    </row>
    <row r="221" spans="1:32" ht="15.75" thickBot="1" x14ac:dyDescent="0.3">
      <c r="A221" s="64" t="s">
        <v>855</v>
      </c>
      <c r="B221" s="63">
        <v>16</v>
      </c>
      <c r="C221" s="63" t="s">
        <v>45</v>
      </c>
      <c r="D221" s="63" t="s">
        <v>61</v>
      </c>
      <c r="E221" s="63" t="s">
        <v>67</v>
      </c>
      <c r="F221" s="63" t="s">
        <v>32</v>
      </c>
      <c r="G221" s="63" t="s">
        <v>39</v>
      </c>
      <c r="H221" s="63" t="s">
        <v>49</v>
      </c>
      <c r="I221" s="63"/>
      <c r="J221" s="63" t="s">
        <v>34</v>
      </c>
      <c r="K221" s="63" t="s">
        <v>65</v>
      </c>
      <c r="L221" s="350"/>
      <c r="M221" s="63" t="s">
        <v>38</v>
      </c>
      <c r="N221" s="63" t="s">
        <v>28</v>
      </c>
      <c r="O221" s="63" t="s">
        <v>129</v>
      </c>
      <c r="P221" s="63">
        <v>16</v>
      </c>
      <c r="Q221" s="375">
        <v>2</v>
      </c>
      <c r="R221" s="63">
        <v>6</v>
      </c>
      <c r="S221" s="63">
        <v>1</v>
      </c>
      <c r="T221" s="63">
        <v>1</v>
      </c>
      <c r="U221" s="63">
        <v>26</v>
      </c>
      <c r="V221" s="63"/>
      <c r="W221" s="63"/>
      <c r="X221" s="63"/>
      <c r="Y221" s="63" t="s">
        <v>60</v>
      </c>
      <c r="Z221" s="63">
        <v>30</v>
      </c>
    </row>
    <row r="222" spans="1:32" ht="15.75" thickBot="1" x14ac:dyDescent="0.3">
      <c r="A222" s="64" t="s">
        <v>856</v>
      </c>
      <c r="B222" s="63">
        <v>17</v>
      </c>
      <c r="C222" s="63" t="s">
        <v>32</v>
      </c>
      <c r="D222" s="63" t="s">
        <v>32</v>
      </c>
      <c r="E222" s="63" t="s">
        <v>58</v>
      </c>
      <c r="F222" s="63" t="s">
        <v>32</v>
      </c>
      <c r="G222" s="63" t="s">
        <v>33</v>
      </c>
      <c r="H222" s="63" t="s">
        <v>60</v>
      </c>
      <c r="I222" s="63"/>
      <c r="J222" s="63" t="s">
        <v>60</v>
      </c>
      <c r="K222" s="63" t="s">
        <v>28</v>
      </c>
      <c r="L222" s="350"/>
      <c r="M222" s="63" t="s">
        <v>58</v>
      </c>
      <c r="N222" s="63" t="s">
        <v>33</v>
      </c>
      <c r="O222" s="63" t="s">
        <v>128</v>
      </c>
      <c r="P222" s="63">
        <v>17</v>
      </c>
      <c r="Q222" s="375">
        <v>1</v>
      </c>
      <c r="R222" s="63">
        <v>7</v>
      </c>
      <c r="S222" s="63">
        <v>2</v>
      </c>
      <c r="T222" s="63">
        <v>0</v>
      </c>
      <c r="U222" s="63">
        <v>2</v>
      </c>
      <c r="V222" s="63"/>
      <c r="W222" s="63"/>
      <c r="X222" s="63"/>
      <c r="Y222" s="63" t="s">
        <v>33</v>
      </c>
      <c r="Z222" s="63">
        <v>27</v>
      </c>
    </row>
    <row r="223" spans="1:32" ht="15.75" thickBot="1" x14ac:dyDescent="0.3">
      <c r="A223" s="64" t="s">
        <v>857</v>
      </c>
      <c r="B223" s="63">
        <v>18</v>
      </c>
      <c r="C223" s="63" t="s">
        <v>45</v>
      </c>
      <c r="D223" s="63" t="s">
        <v>48</v>
      </c>
      <c r="E223" s="63" t="s">
        <v>59</v>
      </c>
      <c r="F223" s="63" t="s">
        <v>48</v>
      </c>
      <c r="G223" s="63" t="s">
        <v>58</v>
      </c>
      <c r="H223" s="63" t="s">
        <v>35</v>
      </c>
      <c r="I223" s="63"/>
      <c r="J223" s="63" t="s">
        <v>38</v>
      </c>
      <c r="K223" s="63" t="s">
        <v>38</v>
      </c>
      <c r="L223" s="350"/>
      <c r="M223" s="63" t="s">
        <v>47</v>
      </c>
      <c r="N223" s="63" t="s">
        <v>47</v>
      </c>
      <c r="O223" s="63" t="s">
        <v>128</v>
      </c>
      <c r="P223" s="63">
        <v>18</v>
      </c>
      <c r="Q223" s="375">
        <v>0</v>
      </c>
      <c r="R223" s="63">
        <v>4</v>
      </c>
      <c r="S223" s="63">
        <v>3</v>
      </c>
      <c r="T223" s="63">
        <v>3</v>
      </c>
      <c r="U223" s="63">
        <v>1</v>
      </c>
      <c r="V223" s="63"/>
      <c r="W223" s="63"/>
      <c r="X223" s="63"/>
      <c r="Y223" s="63" t="s">
        <v>63</v>
      </c>
      <c r="Z223" s="63">
        <v>7</v>
      </c>
    </row>
    <row r="224" spans="1:32" ht="15.75" thickBot="1" x14ac:dyDescent="0.3">
      <c r="A224" s="64" t="s">
        <v>858</v>
      </c>
      <c r="B224" s="63">
        <v>19</v>
      </c>
      <c r="C224" s="63" t="s">
        <v>60</v>
      </c>
      <c r="D224" s="63" t="s">
        <v>48</v>
      </c>
      <c r="E224" s="63" t="s">
        <v>59</v>
      </c>
      <c r="F224" s="63" t="s">
        <v>48</v>
      </c>
      <c r="G224" s="63" t="s">
        <v>65</v>
      </c>
      <c r="H224" s="63" t="s">
        <v>49</v>
      </c>
      <c r="I224" s="63"/>
      <c r="J224" s="63" t="s">
        <v>32</v>
      </c>
      <c r="K224" s="63" t="s">
        <v>48</v>
      </c>
      <c r="L224" s="350"/>
      <c r="M224" s="63" t="s">
        <v>47</v>
      </c>
      <c r="N224" s="63" t="s">
        <v>47</v>
      </c>
      <c r="O224" s="63" t="s">
        <v>128</v>
      </c>
      <c r="P224" s="63">
        <v>19</v>
      </c>
      <c r="Q224" s="375">
        <v>0</v>
      </c>
      <c r="R224" s="63">
        <v>3</v>
      </c>
      <c r="S224" s="63">
        <v>4</v>
      </c>
      <c r="T224" s="63">
        <v>3</v>
      </c>
      <c r="U224" s="63">
        <v>3</v>
      </c>
      <c r="V224" s="63"/>
      <c r="W224" s="63">
        <v>2</v>
      </c>
      <c r="X224" s="63"/>
      <c r="Y224" s="63" t="s">
        <v>63</v>
      </c>
      <c r="Z224" s="63">
        <v>6</v>
      </c>
    </row>
    <row r="225" spans="1:26" ht="15.75" thickBot="1" x14ac:dyDescent="0.3">
      <c r="A225" s="64" t="s">
        <v>859</v>
      </c>
      <c r="B225" s="63">
        <v>20</v>
      </c>
      <c r="C225" s="63" t="s">
        <v>48</v>
      </c>
      <c r="D225" s="63" t="s">
        <v>59</v>
      </c>
      <c r="E225" s="63" t="s">
        <v>67</v>
      </c>
      <c r="F225" s="63" t="s">
        <v>36</v>
      </c>
      <c r="G225" s="63" t="s">
        <v>46</v>
      </c>
      <c r="H225" s="63" t="s">
        <v>63</v>
      </c>
      <c r="I225" s="63"/>
      <c r="J225" s="63" t="s">
        <v>33</v>
      </c>
      <c r="K225" s="63" t="s">
        <v>61</v>
      </c>
      <c r="L225" s="350"/>
      <c r="M225" s="63" t="s">
        <v>47</v>
      </c>
      <c r="N225" s="63" t="s">
        <v>62</v>
      </c>
      <c r="O225" s="63" t="s">
        <v>128</v>
      </c>
      <c r="P225" s="63">
        <v>20</v>
      </c>
      <c r="Q225" s="375">
        <v>0</v>
      </c>
      <c r="R225" s="63">
        <v>3</v>
      </c>
      <c r="S225" s="63">
        <v>3</v>
      </c>
      <c r="T225" s="63">
        <v>4</v>
      </c>
      <c r="U225" s="63">
        <v>3</v>
      </c>
      <c r="V225" s="63"/>
      <c r="W225" s="63"/>
      <c r="X225" s="63"/>
      <c r="Y225" s="63" t="s">
        <v>63</v>
      </c>
      <c r="Z225" s="63">
        <v>5</v>
      </c>
    </row>
    <row r="226" spans="1:26" ht="15.75" thickBot="1" x14ac:dyDescent="0.3">
      <c r="A226" s="64" t="s">
        <v>860</v>
      </c>
      <c r="B226" s="63">
        <v>21</v>
      </c>
      <c r="C226" s="63" t="s">
        <v>60</v>
      </c>
      <c r="D226" s="63" t="s">
        <v>38</v>
      </c>
      <c r="E226" s="63" t="s">
        <v>64</v>
      </c>
      <c r="F226" s="63" t="s">
        <v>64</v>
      </c>
      <c r="G226" s="63" t="s">
        <v>64</v>
      </c>
      <c r="H226" s="63" t="s">
        <v>33</v>
      </c>
      <c r="I226" s="63"/>
      <c r="J226" s="63" t="s">
        <v>40</v>
      </c>
      <c r="K226" s="63" t="s">
        <v>45</v>
      </c>
      <c r="L226" s="350"/>
      <c r="M226" s="63" t="s">
        <v>39</v>
      </c>
      <c r="N226" s="63" t="s">
        <v>47</v>
      </c>
      <c r="O226" s="63" t="s">
        <v>128</v>
      </c>
      <c r="P226" s="63">
        <v>21</v>
      </c>
      <c r="Q226" s="375">
        <v>1</v>
      </c>
      <c r="R226" s="63">
        <v>5</v>
      </c>
      <c r="S226" s="63">
        <v>0</v>
      </c>
      <c r="T226" s="63">
        <v>4</v>
      </c>
      <c r="U226" s="63">
        <v>2</v>
      </c>
      <c r="V226" s="63"/>
      <c r="W226" s="63"/>
      <c r="X226" s="63"/>
      <c r="Y226" s="63" t="s">
        <v>48</v>
      </c>
      <c r="Z226" s="63">
        <v>11</v>
      </c>
    </row>
    <row r="227" spans="1:26" ht="15.75" thickBot="1" x14ac:dyDescent="0.3">
      <c r="A227" s="64" t="s">
        <v>861</v>
      </c>
      <c r="B227" s="63">
        <v>22</v>
      </c>
      <c r="C227" s="63" t="s">
        <v>60</v>
      </c>
      <c r="D227" s="63" t="s">
        <v>39</v>
      </c>
      <c r="E227" s="63" t="s">
        <v>67</v>
      </c>
      <c r="F227" s="63" t="s">
        <v>64</v>
      </c>
      <c r="G227" s="63" t="s">
        <v>61</v>
      </c>
      <c r="H227" s="63" t="s">
        <v>61</v>
      </c>
      <c r="I227" s="63"/>
      <c r="J227" s="63" t="s">
        <v>33</v>
      </c>
      <c r="K227" s="63" t="s">
        <v>33</v>
      </c>
      <c r="L227" s="350"/>
      <c r="M227" s="63" t="s">
        <v>67</v>
      </c>
      <c r="N227" s="63" t="s">
        <v>67</v>
      </c>
      <c r="O227" s="63" t="s">
        <v>128</v>
      </c>
      <c r="P227" s="63">
        <v>22</v>
      </c>
      <c r="Q227" s="375">
        <v>0</v>
      </c>
      <c r="R227" s="63">
        <v>6</v>
      </c>
      <c r="S227" s="63">
        <v>0</v>
      </c>
      <c r="T227" s="63">
        <v>4</v>
      </c>
      <c r="U227" s="63">
        <v>2</v>
      </c>
      <c r="V227" s="63"/>
      <c r="W227" s="63"/>
      <c r="X227" s="63"/>
      <c r="Y227" s="63" t="s">
        <v>48</v>
      </c>
      <c r="Z227" s="63">
        <v>9</v>
      </c>
    </row>
    <row r="228" spans="1:26" ht="15.75" thickBot="1" x14ac:dyDescent="0.3">
      <c r="A228" s="64" t="s">
        <v>862</v>
      </c>
      <c r="B228" s="63">
        <v>23</v>
      </c>
      <c r="C228" s="63" t="s">
        <v>45</v>
      </c>
      <c r="D228" s="63" t="s">
        <v>60</v>
      </c>
      <c r="E228" s="63" t="s">
        <v>63</v>
      </c>
      <c r="F228" s="63" t="s">
        <v>29</v>
      </c>
      <c r="G228" s="63" t="s">
        <v>60</v>
      </c>
      <c r="H228" s="63" t="s">
        <v>45</v>
      </c>
      <c r="I228" s="63"/>
      <c r="J228" s="63" t="s">
        <v>49</v>
      </c>
      <c r="K228" s="63" t="s">
        <v>35</v>
      </c>
      <c r="L228" s="350"/>
      <c r="M228" s="63" t="s">
        <v>62</v>
      </c>
      <c r="N228" s="63" t="s">
        <v>45</v>
      </c>
      <c r="O228" s="63" t="s">
        <v>129</v>
      </c>
      <c r="P228" s="63">
        <v>23</v>
      </c>
      <c r="Q228" s="375">
        <v>1</v>
      </c>
      <c r="R228" s="63">
        <v>7</v>
      </c>
      <c r="S228" s="63">
        <v>2</v>
      </c>
      <c r="T228" s="63">
        <v>0</v>
      </c>
      <c r="U228" s="63">
        <v>10</v>
      </c>
      <c r="V228" s="63"/>
      <c r="W228" s="63"/>
      <c r="X228" s="63"/>
      <c r="Y228" s="63" t="s">
        <v>49</v>
      </c>
      <c r="Z228" s="63">
        <v>32</v>
      </c>
    </row>
    <row r="229" spans="1:26" ht="15.75" thickBot="1" x14ac:dyDescent="0.3">
      <c r="A229" s="64" t="s">
        <v>863</v>
      </c>
      <c r="B229" s="63">
        <v>24</v>
      </c>
      <c r="C229" s="63" t="s">
        <v>35</v>
      </c>
      <c r="D229" s="63" t="s">
        <v>61</v>
      </c>
      <c r="E229" s="63" t="s">
        <v>62</v>
      </c>
      <c r="F229" s="63" t="s">
        <v>32</v>
      </c>
      <c r="G229" s="63" t="s">
        <v>32</v>
      </c>
      <c r="H229" s="63" t="s">
        <v>32</v>
      </c>
      <c r="I229" s="63"/>
      <c r="J229" s="63" t="s">
        <v>45</v>
      </c>
      <c r="K229" s="63" t="s">
        <v>48</v>
      </c>
      <c r="L229" s="350"/>
      <c r="M229" s="63" t="s">
        <v>49</v>
      </c>
      <c r="N229" s="63" t="s">
        <v>60</v>
      </c>
      <c r="O229" s="63" t="s">
        <v>128</v>
      </c>
      <c r="P229" s="63">
        <v>24</v>
      </c>
      <c r="Q229" s="375">
        <v>0</v>
      </c>
      <c r="R229" s="63">
        <v>8</v>
      </c>
      <c r="S229" s="63">
        <v>2</v>
      </c>
      <c r="T229" s="63">
        <v>0</v>
      </c>
      <c r="U229" s="63">
        <v>15</v>
      </c>
      <c r="V229" s="63"/>
      <c r="W229" s="63">
        <v>12</v>
      </c>
      <c r="X229" s="63"/>
      <c r="Y229" s="63" t="s">
        <v>60</v>
      </c>
      <c r="Z229" s="63">
        <v>29</v>
      </c>
    </row>
    <row r="230" spans="1:26" ht="15.75" thickBot="1" x14ac:dyDescent="0.3">
      <c r="A230" s="64" t="s">
        <v>864</v>
      </c>
      <c r="B230" s="63">
        <v>25</v>
      </c>
      <c r="C230" s="63" t="s">
        <v>45</v>
      </c>
      <c r="D230" s="63" t="s">
        <v>39</v>
      </c>
      <c r="E230" s="63" t="s">
        <v>65</v>
      </c>
      <c r="F230" s="63" t="s">
        <v>32</v>
      </c>
      <c r="G230" s="63" t="s">
        <v>48</v>
      </c>
      <c r="H230" s="63" t="s">
        <v>33</v>
      </c>
      <c r="I230" s="63"/>
      <c r="J230" s="63" t="s">
        <v>33</v>
      </c>
      <c r="K230" s="63" t="s">
        <v>36</v>
      </c>
      <c r="L230" s="350"/>
      <c r="M230" s="63" t="s">
        <v>67</v>
      </c>
      <c r="N230" s="63" t="s">
        <v>47</v>
      </c>
      <c r="O230" s="63" t="s">
        <v>128</v>
      </c>
      <c r="P230" s="63">
        <v>25</v>
      </c>
      <c r="Q230" s="375">
        <v>0</v>
      </c>
      <c r="R230" s="63">
        <v>6</v>
      </c>
      <c r="S230" s="63">
        <v>2</v>
      </c>
      <c r="T230" s="63">
        <v>2</v>
      </c>
      <c r="U230" s="63">
        <v>1</v>
      </c>
      <c r="V230" s="63"/>
      <c r="W230" s="63">
        <v>4</v>
      </c>
      <c r="X230" s="63"/>
      <c r="Y230" s="63" t="s">
        <v>39</v>
      </c>
      <c r="Z230" s="63">
        <v>18</v>
      </c>
    </row>
    <row r="231" spans="1:26" ht="15.75" thickBot="1" x14ac:dyDescent="0.3">
      <c r="A231" s="64" t="s">
        <v>865</v>
      </c>
      <c r="B231" s="63">
        <v>26</v>
      </c>
      <c r="C231" s="63" t="s">
        <v>33</v>
      </c>
      <c r="D231" s="63" t="s">
        <v>46</v>
      </c>
      <c r="E231" s="63" t="s">
        <v>67</v>
      </c>
      <c r="F231" s="63" t="s">
        <v>62</v>
      </c>
      <c r="G231" s="63" t="s">
        <v>58</v>
      </c>
      <c r="H231" s="63" t="s">
        <v>39</v>
      </c>
      <c r="I231" s="63"/>
      <c r="J231" s="63" t="s">
        <v>58</v>
      </c>
      <c r="K231" s="63" t="s">
        <v>60</v>
      </c>
      <c r="L231" s="350"/>
      <c r="M231" s="63" t="s">
        <v>67</v>
      </c>
      <c r="N231" s="63" t="s">
        <v>47</v>
      </c>
      <c r="O231" s="63" t="s">
        <v>130</v>
      </c>
      <c r="P231" s="63">
        <v>26</v>
      </c>
      <c r="Q231" s="375">
        <v>0</v>
      </c>
      <c r="R231" s="63">
        <v>3</v>
      </c>
      <c r="S231" s="63">
        <v>3</v>
      </c>
      <c r="T231" s="63">
        <v>4</v>
      </c>
      <c r="U231" s="63">
        <v>1</v>
      </c>
      <c r="V231" s="63"/>
      <c r="W231" s="63">
        <v>2</v>
      </c>
      <c r="X231" s="63"/>
      <c r="Y231" s="63" t="s">
        <v>65</v>
      </c>
      <c r="Z231" s="63">
        <v>2</v>
      </c>
    </row>
    <row r="232" spans="1:26" ht="15.75" thickBot="1" x14ac:dyDescent="0.3">
      <c r="A232" s="64" t="s">
        <v>866</v>
      </c>
      <c r="B232" s="63">
        <v>27</v>
      </c>
      <c r="C232" s="63" t="s">
        <v>63</v>
      </c>
      <c r="D232" s="63" t="s">
        <v>65</v>
      </c>
      <c r="E232" s="63" t="s">
        <v>59</v>
      </c>
      <c r="F232" s="63" t="s">
        <v>38</v>
      </c>
      <c r="G232" s="63" t="s">
        <v>46</v>
      </c>
      <c r="H232" s="63" t="s">
        <v>38</v>
      </c>
      <c r="I232" s="63"/>
      <c r="J232" s="63" t="s">
        <v>60</v>
      </c>
      <c r="K232" s="63" t="s">
        <v>32</v>
      </c>
      <c r="L232" s="350"/>
      <c r="M232" s="63" t="s">
        <v>67</v>
      </c>
      <c r="N232" s="63" t="s">
        <v>47</v>
      </c>
      <c r="O232" s="63" t="s">
        <v>130</v>
      </c>
      <c r="P232" s="63">
        <v>27</v>
      </c>
      <c r="Q232" s="375">
        <v>0</v>
      </c>
      <c r="R232" s="63">
        <v>4</v>
      </c>
      <c r="S232" s="63">
        <v>2</v>
      </c>
      <c r="T232" s="63">
        <v>4</v>
      </c>
      <c r="U232" s="63">
        <v>6</v>
      </c>
      <c r="V232" s="63"/>
      <c r="W232" s="63"/>
      <c r="X232" s="63"/>
      <c r="Y232" s="63" t="s">
        <v>62</v>
      </c>
      <c r="Z232" s="63">
        <v>4</v>
      </c>
    </row>
    <row r="233" spans="1:26" ht="15.75" thickBot="1" x14ac:dyDescent="0.3">
      <c r="A233" s="64" t="s">
        <v>867</v>
      </c>
      <c r="B233" s="63">
        <v>28</v>
      </c>
      <c r="C233" s="63" t="s">
        <v>62</v>
      </c>
      <c r="D233" s="63" t="s">
        <v>38</v>
      </c>
      <c r="E233" s="63" t="s">
        <v>65</v>
      </c>
      <c r="F233" s="63" t="s">
        <v>34</v>
      </c>
      <c r="G233" s="63" t="s">
        <v>60</v>
      </c>
      <c r="H233" s="63" t="s">
        <v>30</v>
      </c>
      <c r="I233" s="63"/>
      <c r="J233" s="63" t="s">
        <v>60</v>
      </c>
      <c r="K233" s="63" t="s">
        <v>33</v>
      </c>
      <c r="L233" s="350"/>
      <c r="M233" s="63" t="s">
        <v>67</v>
      </c>
      <c r="N233" s="63" t="s">
        <v>67</v>
      </c>
      <c r="O233" s="63" t="s">
        <v>129</v>
      </c>
      <c r="P233" s="63">
        <v>28</v>
      </c>
      <c r="Q233" s="375">
        <v>2</v>
      </c>
      <c r="R233" s="63">
        <v>4</v>
      </c>
      <c r="S233" s="63">
        <v>2</v>
      </c>
      <c r="T233" s="63">
        <v>2</v>
      </c>
      <c r="U233" s="63">
        <v>10</v>
      </c>
      <c r="V233" s="63"/>
      <c r="W233" s="63"/>
      <c r="X233" s="63"/>
      <c r="Y233" s="63" t="s">
        <v>38</v>
      </c>
      <c r="Z233" s="63">
        <v>22</v>
      </c>
    </row>
    <row r="234" spans="1:26" ht="15.75" thickBot="1" x14ac:dyDescent="0.3">
      <c r="A234" s="64" t="s">
        <v>868</v>
      </c>
      <c r="B234" s="63">
        <v>29</v>
      </c>
      <c r="C234" s="63" t="s">
        <v>35</v>
      </c>
      <c r="D234" s="63" t="s">
        <v>33</v>
      </c>
      <c r="E234" s="63" t="s">
        <v>46</v>
      </c>
      <c r="F234" s="63" t="s">
        <v>60</v>
      </c>
      <c r="G234" s="63" t="s">
        <v>39</v>
      </c>
      <c r="H234" s="63" t="s">
        <v>49</v>
      </c>
      <c r="I234" s="63"/>
      <c r="J234" s="63" t="s">
        <v>49</v>
      </c>
      <c r="K234" s="63" t="s">
        <v>49</v>
      </c>
      <c r="L234" s="350"/>
      <c r="M234" s="63" t="s">
        <v>46</v>
      </c>
      <c r="N234" s="63" t="s">
        <v>47</v>
      </c>
      <c r="O234" s="63" t="s">
        <v>128</v>
      </c>
      <c r="P234" s="63">
        <v>29</v>
      </c>
      <c r="Q234" s="375">
        <v>0</v>
      </c>
      <c r="R234" s="63">
        <v>7</v>
      </c>
      <c r="S234" s="63">
        <v>0</v>
      </c>
      <c r="T234" s="63">
        <v>3</v>
      </c>
      <c r="U234" s="63">
        <v>2</v>
      </c>
      <c r="V234" s="63"/>
      <c r="W234" s="63"/>
      <c r="X234" s="63"/>
      <c r="Y234" s="63" t="s">
        <v>39</v>
      </c>
      <c r="Z234" s="63">
        <v>19</v>
      </c>
    </row>
    <row r="235" spans="1:26" ht="15.75" thickBot="1" x14ac:dyDescent="0.3">
      <c r="A235" s="64" t="s">
        <v>869</v>
      </c>
      <c r="B235" s="63">
        <v>30</v>
      </c>
      <c r="C235" s="63" t="s">
        <v>45</v>
      </c>
      <c r="D235" s="63" t="s">
        <v>45</v>
      </c>
      <c r="E235" s="63" t="s">
        <v>39</v>
      </c>
      <c r="F235" s="63" t="s">
        <v>49</v>
      </c>
      <c r="G235" s="63" t="s">
        <v>38</v>
      </c>
      <c r="H235" s="63" t="s">
        <v>36</v>
      </c>
      <c r="I235" s="63"/>
      <c r="J235" s="63" t="s">
        <v>32</v>
      </c>
      <c r="K235" s="63" t="s">
        <v>69</v>
      </c>
      <c r="L235" s="350"/>
      <c r="M235" s="63" t="s">
        <v>74</v>
      </c>
      <c r="N235" s="63" t="s">
        <v>38</v>
      </c>
      <c r="O235" s="63" t="s">
        <v>129</v>
      </c>
      <c r="P235" s="63">
        <v>30</v>
      </c>
      <c r="Q235" s="375">
        <v>2</v>
      </c>
      <c r="R235" s="63">
        <v>8</v>
      </c>
      <c r="S235" s="63">
        <v>0</v>
      </c>
      <c r="T235" s="63">
        <v>0</v>
      </c>
      <c r="U235" s="63">
        <v>38</v>
      </c>
      <c r="V235" s="63"/>
      <c r="W235" s="63"/>
      <c r="X235" s="63"/>
      <c r="Y235" s="63" t="s">
        <v>35</v>
      </c>
      <c r="Z235" s="63">
        <v>35</v>
      </c>
    </row>
    <row r="236" spans="1:26" ht="15.75" thickBot="1" x14ac:dyDescent="0.3">
      <c r="A236" s="64" t="s">
        <v>870</v>
      </c>
      <c r="B236" s="63">
        <v>31</v>
      </c>
      <c r="C236" s="63" t="s">
        <v>60</v>
      </c>
      <c r="D236" s="63" t="s">
        <v>36</v>
      </c>
      <c r="E236" s="63" t="s">
        <v>59</v>
      </c>
      <c r="F236" s="63" t="s">
        <v>60</v>
      </c>
      <c r="G236" s="63" t="s">
        <v>46</v>
      </c>
      <c r="H236" s="63" t="s">
        <v>34</v>
      </c>
      <c r="I236" s="63"/>
      <c r="J236" s="63" t="s">
        <v>49</v>
      </c>
      <c r="K236" s="63" t="s">
        <v>49</v>
      </c>
      <c r="L236" s="350"/>
      <c r="M236" s="63" t="s">
        <v>59</v>
      </c>
      <c r="N236" s="63" t="s">
        <v>62</v>
      </c>
      <c r="O236" s="63" t="s">
        <v>128</v>
      </c>
      <c r="P236" s="63">
        <v>31</v>
      </c>
      <c r="Q236" s="375">
        <v>1</v>
      </c>
      <c r="R236" s="63">
        <v>5</v>
      </c>
      <c r="S236" s="63">
        <v>1</v>
      </c>
      <c r="T236" s="63">
        <v>3</v>
      </c>
      <c r="U236" s="63">
        <v>4</v>
      </c>
      <c r="V236" s="63"/>
      <c r="W236" s="63"/>
      <c r="X236" s="63"/>
      <c r="Y236" s="63" t="s">
        <v>38</v>
      </c>
      <c r="Z236" s="63">
        <v>24</v>
      </c>
    </row>
    <row r="237" spans="1:26" ht="15.75" thickBot="1" x14ac:dyDescent="0.3">
      <c r="A237" s="64" t="s">
        <v>871</v>
      </c>
      <c r="B237" s="63">
        <v>32</v>
      </c>
      <c r="C237" s="63" t="s">
        <v>32</v>
      </c>
      <c r="D237" s="63" t="s">
        <v>62</v>
      </c>
      <c r="E237" s="63" t="s">
        <v>48</v>
      </c>
      <c r="F237" s="63" t="s">
        <v>33</v>
      </c>
      <c r="G237" s="63" t="s">
        <v>58</v>
      </c>
      <c r="H237" s="63" t="s">
        <v>45</v>
      </c>
      <c r="I237" s="63"/>
      <c r="J237" s="63" t="s">
        <v>33</v>
      </c>
      <c r="K237" s="63" t="s">
        <v>65</v>
      </c>
      <c r="L237" s="350"/>
      <c r="M237" s="63" t="s">
        <v>33</v>
      </c>
      <c r="N237" s="63" t="s">
        <v>47</v>
      </c>
      <c r="O237" s="63" t="s">
        <v>130</v>
      </c>
      <c r="P237" s="63">
        <v>32</v>
      </c>
      <c r="Q237" s="375">
        <v>0</v>
      </c>
      <c r="R237" s="63">
        <v>5</v>
      </c>
      <c r="S237" s="63">
        <v>4</v>
      </c>
      <c r="T237" s="63">
        <v>1</v>
      </c>
      <c r="U237" s="63">
        <v>10</v>
      </c>
      <c r="V237" s="63"/>
      <c r="W237" s="63"/>
      <c r="X237" s="63"/>
      <c r="Y237" s="63" t="s">
        <v>48</v>
      </c>
      <c r="Z237" s="63">
        <v>13</v>
      </c>
    </row>
    <row r="238" spans="1:26" ht="15.75" thickBot="1" x14ac:dyDescent="0.3">
      <c r="A238" s="64" t="s">
        <v>872</v>
      </c>
      <c r="B238" s="63">
        <v>33</v>
      </c>
      <c r="C238" s="63" t="s">
        <v>49</v>
      </c>
      <c r="D238" s="63" t="s">
        <v>38</v>
      </c>
      <c r="E238" s="63" t="s">
        <v>64</v>
      </c>
      <c r="F238" s="63" t="s">
        <v>60</v>
      </c>
      <c r="G238" s="63" t="s">
        <v>62</v>
      </c>
      <c r="H238" s="63" t="s">
        <v>40</v>
      </c>
      <c r="I238" s="63"/>
      <c r="J238" s="63" t="s">
        <v>60</v>
      </c>
      <c r="K238" s="63" t="s">
        <v>31</v>
      </c>
      <c r="L238" s="350"/>
      <c r="M238" s="63" t="s">
        <v>64</v>
      </c>
      <c r="N238" s="63" t="s">
        <v>64</v>
      </c>
      <c r="O238" s="63" t="s">
        <v>128</v>
      </c>
      <c r="P238" s="63">
        <v>33</v>
      </c>
      <c r="Q238" s="375">
        <v>2</v>
      </c>
      <c r="R238" s="63">
        <v>4</v>
      </c>
      <c r="S238" s="63">
        <v>1</v>
      </c>
      <c r="T238" s="63">
        <v>3</v>
      </c>
      <c r="U238" s="63">
        <v>1</v>
      </c>
      <c r="V238" s="63"/>
      <c r="W238" s="63"/>
      <c r="X238" s="63"/>
      <c r="Y238" s="63" t="s">
        <v>38</v>
      </c>
      <c r="Z238" s="63">
        <v>20</v>
      </c>
    </row>
    <row r="239" spans="1:26" ht="15.75" thickBot="1" x14ac:dyDescent="0.3">
      <c r="A239" s="64" t="s">
        <v>873</v>
      </c>
      <c r="B239" s="63">
        <v>34</v>
      </c>
      <c r="C239" s="63" t="s">
        <v>49</v>
      </c>
      <c r="D239" s="63" t="s">
        <v>32</v>
      </c>
      <c r="E239" s="63" t="s">
        <v>39</v>
      </c>
      <c r="F239" s="63" t="s">
        <v>62</v>
      </c>
      <c r="G239" s="63" t="s">
        <v>65</v>
      </c>
      <c r="H239" s="63" t="s">
        <v>60</v>
      </c>
      <c r="I239" s="63"/>
      <c r="J239" s="63" t="s">
        <v>49</v>
      </c>
      <c r="K239" s="63" t="s">
        <v>63</v>
      </c>
      <c r="L239" s="350"/>
      <c r="M239" s="63" t="s">
        <v>64</v>
      </c>
      <c r="N239" s="63" t="s">
        <v>64</v>
      </c>
      <c r="O239" s="63" t="s">
        <v>128</v>
      </c>
      <c r="P239" s="63">
        <v>34</v>
      </c>
      <c r="Q239" s="375">
        <v>0</v>
      </c>
      <c r="R239" s="63">
        <v>5</v>
      </c>
      <c r="S239" s="63">
        <v>3</v>
      </c>
      <c r="T239" s="63">
        <v>2</v>
      </c>
      <c r="U239" s="63">
        <v>3</v>
      </c>
      <c r="V239" s="63"/>
      <c r="W239" s="63">
        <v>4</v>
      </c>
      <c r="X239" s="63"/>
      <c r="Y239" s="63" t="s">
        <v>48</v>
      </c>
      <c r="Z239" s="63">
        <v>12</v>
      </c>
    </row>
    <row r="240" spans="1:26" ht="15.75" thickBot="1" x14ac:dyDescent="0.3">
      <c r="A240" s="64" t="s">
        <v>874</v>
      </c>
      <c r="B240" s="63">
        <v>35</v>
      </c>
      <c r="C240" s="63" t="s">
        <v>68</v>
      </c>
      <c r="D240" s="63" t="s">
        <v>61</v>
      </c>
      <c r="E240" s="63" t="s">
        <v>58</v>
      </c>
      <c r="F240" s="63" t="s">
        <v>45</v>
      </c>
      <c r="G240" s="63" t="s">
        <v>39</v>
      </c>
      <c r="H240" s="63" t="s">
        <v>60</v>
      </c>
      <c r="I240" s="63"/>
      <c r="J240" s="63" t="s">
        <v>40</v>
      </c>
      <c r="K240" s="63" t="s">
        <v>36</v>
      </c>
      <c r="L240" s="350"/>
      <c r="M240" s="63" t="s">
        <v>36</v>
      </c>
      <c r="N240" s="63" t="s">
        <v>31</v>
      </c>
      <c r="O240" s="63" t="s">
        <v>128</v>
      </c>
      <c r="P240" s="63">
        <v>35</v>
      </c>
      <c r="Q240" s="375">
        <v>3</v>
      </c>
      <c r="R240" s="63">
        <v>6</v>
      </c>
      <c r="S240" s="63">
        <v>1</v>
      </c>
      <c r="T240" s="63">
        <v>0</v>
      </c>
      <c r="U240" s="63">
        <v>8</v>
      </c>
      <c r="V240" s="63"/>
      <c r="W240" s="63">
        <v>2</v>
      </c>
      <c r="X240" s="63"/>
      <c r="Y240" s="63" t="s">
        <v>35</v>
      </c>
      <c r="Z240" s="63">
        <v>34</v>
      </c>
    </row>
    <row r="241" spans="1:32" ht="15.75" thickBot="1" x14ac:dyDescent="0.3">
      <c r="A241" s="64" t="s">
        <v>875</v>
      </c>
      <c r="B241" s="63">
        <v>36</v>
      </c>
      <c r="C241" s="63" t="s">
        <v>35</v>
      </c>
      <c r="D241" s="63" t="s">
        <v>32</v>
      </c>
      <c r="E241" s="63" t="s">
        <v>67</v>
      </c>
      <c r="F241" s="63" t="s">
        <v>32</v>
      </c>
      <c r="G241" s="63" t="s">
        <v>38</v>
      </c>
      <c r="H241" s="63" t="s">
        <v>45</v>
      </c>
      <c r="I241" s="63"/>
      <c r="J241" s="63" t="s">
        <v>35</v>
      </c>
      <c r="K241" s="63" t="s">
        <v>45</v>
      </c>
      <c r="L241" s="350"/>
      <c r="M241" s="63" t="s">
        <v>35</v>
      </c>
      <c r="N241" s="63" t="s">
        <v>45</v>
      </c>
      <c r="O241" s="63" t="s">
        <v>130</v>
      </c>
      <c r="P241" s="63">
        <v>36</v>
      </c>
      <c r="Q241" s="375">
        <v>0</v>
      </c>
      <c r="R241" s="63">
        <v>9</v>
      </c>
      <c r="S241" s="63">
        <v>0</v>
      </c>
      <c r="T241" s="63">
        <v>1</v>
      </c>
      <c r="U241" s="63">
        <v>10</v>
      </c>
      <c r="V241" s="63"/>
      <c r="W241" s="63">
        <v>6</v>
      </c>
      <c r="X241" s="63"/>
      <c r="Y241" s="63" t="s">
        <v>61</v>
      </c>
      <c r="Z241" s="63">
        <v>31</v>
      </c>
    </row>
    <row r="242" spans="1:32" ht="15.75" thickBot="1" x14ac:dyDescent="0.3">
      <c r="A242" s="64" t="s">
        <v>876</v>
      </c>
      <c r="B242" s="63">
        <v>37</v>
      </c>
      <c r="C242" s="63" t="s">
        <v>45</v>
      </c>
      <c r="D242" s="63" t="s">
        <v>38</v>
      </c>
      <c r="E242" s="63" t="s">
        <v>58</v>
      </c>
      <c r="F242" s="63" t="s">
        <v>38</v>
      </c>
      <c r="G242" s="63" t="s">
        <v>65</v>
      </c>
      <c r="H242" s="63" t="s">
        <v>61</v>
      </c>
      <c r="I242" s="63"/>
      <c r="J242" s="63" t="s">
        <v>35</v>
      </c>
      <c r="K242" s="63" t="s">
        <v>38</v>
      </c>
      <c r="L242" s="350"/>
      <c r="M242" s="63" t="s">
        <v>33</v>
      </c>
      <c r="N242" s="63" t="s">
        <v>67</v>
      </c>
      <c r="O242" s="63" t="s">
        <v>130</v>
      </c>
      <c r="P242" s="63">
        <v>37</v>
      </c>
      <c r="Q242" s="375">
        <v>0</v>
      </c>
      <c r="R242" s="63">
        <v>7</v>
      </c>
      <c r="S242" s="63">
        <v>2</v>
      </c>
      <c r="T242" s="63">
        <v>1</v>
      </c>
      <c r="U242" s="63">
        <v>2</v>
      </c>
      <c r="V242" s="63"/>
      <c r="W242" s="63"/>
      <c r="X242" s="63"/>
      <c r="Y242" s="63" t="s">
        <v>38</v>
      </c>
      <c r="Z242" s="63">
        <v>21</v>
      </c>
    </row>
    <row r="243" spans="1:32" ht="15.75" thickBot="1" x14ac:dyDescent="0.3">
      <c r="A243" s="67" t="s">
        <v>70</v>
      </c>
      <c r="B243" s="63"/>
      <c r="C243" s="67">
        <v>3</v>
      </c>
      <c r="D243" s="67">
        <v>1</v>
      </c>
      <c r="E243" s="67"/>
      <c r="F243" s="67">
        <v>3</v>
      </c>
      <c r="G243" s="67"/>
      <c r="H243" s="67">
        <v>5</v>
      </c>
      <c r="I243" s="67"/>
      <c r="J243" s="67">
        <v>6</v>
      </c>
      <c r="K243" s="67">
        <v>4</v>
      </c>
      <c r="L243" s="356"/>
      <c r="M243" s="67">
        <v>2</v>
      </c>
      <c r="N243" s="67">
        <v>3</v>
      </c>
      <c r="O243" s="67"/>
      <c r="P243" s="63"/>
      <c r="Q243" s="375">
        <v>27</v>
      </c>
      <c r="R243" s="63">
        <v>196</v>
      </c>
      <c r="S243" s="63">
        <v>73</v>
      </c>
      <c r="T243" s="63">
        <v>74</v>
      </c>
      <c r="U243" s="268"/>
      <c r="V243" s="269"/>
      <c r="W243" s="269"/>
      <c r="X243" s="269"/>
      <c r="Y243" s="269"/>
      <c r="Z243" s="270"/>
    </row>
    <row r="244" spans="1:32" x14ac:dyDescent="0.25">
      <c r="A244" s="156" t="s">
        <v>425</v>
      </c>
    </row>
    <row r="245" spans="1:32" x14ac:dyDescent="0.25">
      <c r="A245" s="273" t="e" vm="2">
        <v>#VALUE!</v>
      </c>
      <c r="B245" s="349" t="s">
        <v>79</v>
      </c>
      <c r="C245" s="273" t="e" vm="1">
        <v>#VALUE!</v>
      </c>
    </row>
    <row r="246" spans="1:32" x14ac:dyDescent="0.25">
      <c r="A246" s="273"/>
      <c r="B246" s="59"/>
      <c r="C246" s="273"/>
    </row>
    <row r="247" spans="1:32" x14ac:dyDescent="0.25">
      <c r="A247" s="273"/>
      <c r="B247" s="59"/>
      <c r="C247" s="273"/>
    </row>
    <row r="248" spans="1:32" x14ac:dyDescent="0.25">
      <c r="A248" s="273"/>
      <c r="B248" s="349" t="s">
        <v>80</v>
      </c>
      <c r="C248" s="273"/>
    </row>
    <row r="249" spans="1:32" x14ac:dyDescent="0.25">
      <c r="A249" s="273"/>
      <c r="B249" s="349" t="s">
        <v>81</v>
      </c>
      <c r="C249" s="273"/>
    </row>
    <row r="250" spans="1:32" x14ac:dyDescent="0.25">
      <c r="A250" s="273"/>
      <c r="B250" s="349" t="s">
        <v>82</v>
      </c>
      <c r="C250" s="273"/>
    </row>
    <row r="251" spans="1:32" ht="15.75" thickBot="1" x14ac:dyDescent="0.3">
      <c r="A251" s="273"/>
      <c r="B251" s="349" t="s">
        <v>427</v>
      </c>
      <c r="C251" s="273"/>
    </row>
    <row r="252" spans="1:32" ht="15.75" thickBot="1" x14ac:dyDescent="0.3">
      <c r="A252" s="350" t="s">
        <v>84</v>
      </c>
      <c r="B252" s="63" t="s">
        <v>85</v>
      </c>
      <c r="C252" s="350" t="s">
        <v>86</v>
      </c>
      <c r="D252" s="63" t="s">
        <v>87</v>
      </c>
      <c r="E252" s="350" t="s">
        <v>88</v>
      </c>
      <c r="F252" s="63" t="s">
        <v>116</v>
      </c>
      <c r="G252" s="350" t="s">
        <v>89</v>
      </c>
      <c r="H252" s="63" t="s">
        <v>135</v>
      </c>
    </row>
    <row r="253" spans="1:32" ht="15.75" thickBot="1" x14ac:dyDescent="0.3">
      <c r="A253" s="352" t="s">
        <v>41</v>
      </c>
      <c r="B253" s="352" t="s">
        <v>37</v>
      </c>
      <c r="C253" s="271" t="s">
        <v>50</v>
      </c>
      <c r="D253" s="271" t="s">
        <v>51</v>
      </c>
      <c r="E253" s="271" t="s">
        <v>52</v>
      </c>
      <c r="F253" s="271" t="s">
        <v>53</v>
      </c>
      <c r="G253" s="271" t="s">
        <v>313</v>
      </c>
      <c r="H253" s="271" t="s">
        <v>54</v>
      </c>
      <c r="I253" s="271" t="s">
        <v>55</v>
      </c>
      <c r="J253" s="271" t="s">
        <v>56</v>
      </c>
      <c r="K253" s="271" t="s">
        <v>57</v>
      </c>
      <c r="L253" s="352" t="s">
        <v>367</v>
      </c>
      <c r="M253" s="271" t="s">
        <v>174</v>
      </c>
      <c r="N253" s="271" t="s">
        <v>175</v>
      </c>
      <c r="O253" s="271" t="s">
        <v>127</v>
      </c>
      <c r="P253" s="352" t="s">
        <v>37</v>
      </c>
      <c r="Q253" s="373" t="s">
        <v>154</v>
      </c>
      <c r="R253" s="352" t="s">
        <v>155</v>
      </c>
      <c r="S253" s="352" t="s">
        <v>156</v>
      </c>
      <c r="T253" s="352" t="s">
        <v>157</v>
      </c>
      <c r="U253" s="354" t="s">
        <v>158</v>
      </c>
      <c r="V253" s="355"/>
      <c r="W253" s="354" t="s">
        <v>159</v>
      </c>
      <c r="X253" s="355"/>
      <c r="Y253" s="352" t="s">
        <v>107</v>
      </c>
      <c r="Z253" s="352" t="s">
        <v>160</v>
      </c>
    </row>
    <row r="254" spans="1:32" ht="15.75" thickBot="1" x14ac:dyDescent="0.3">
      <c r="A254" s="353"/>
      <c r="B254" s="353"/>
      <c r="C254" s="272"/>
      <c r="D254" s="272"/>
      <c r="E254" s="272"/>
      <c r="F254" s="272"/>
      <c r="G254" s="272"/>
      <c r="H254" s="272"/>
      <c r="I254" s="272"/>
      <c r="J254" s="272"/>
      <c r="K254" s="272"/>
      <c r="L254" s="353"/>
      <c r="M254" s="272"/>
      <c r="N254" s="272"/>
      <c r="O254" s="272"/>
      <c r="P254" s="353"/>
      <c r="Q254" s="374"/>
      <c r="R254" s="353"/>
      <c r="S254" s="353"/>
      <c r="T254" s="353"/>
      <c r="U254" s="351" t="s">
        <v>161</v>
      </c>
      <c r="V254" s="351" t="s">
        <v>162</v>
      </c>
      <c r="W254" s="351" t="s">
        <v>161</v>
      </c>
      <c r="X254" s="351" t="s">
        <v>162</v>
      </c>
      <c r="Y254" s="353"/>
      <c r="Z254" s="353"/>
    </row>
    <row r="255" spans="1:32" ht="16.5" thickBot="1" x14ac:dyDescent="0.3">
      <c r="A255" s="64" t="s">
        <v>877</v>
      </c>
      <c r="B255" s="63">
        <v>1</v>
      </c>
      <c r="C255" s="63" t="s">
        <v>30</v>
      </c>
      <c r="D255" s="63" t="s">
        <v>31</v>
      </c>
      <c r="E255" s="63" t="s">
        <v>61</v>
      </c>
      <c r="F255" s="63" t="s">
        <v>33</v>
      </c>
      <c r="G255" s="63" t="s">
        <v>61</v>
      </c>
      <c r="H255" s="63" t="s">
        <v>36</v>
      </c>
      <c r="I255" s="63" t="s">
        <v>60</v>
      </c>
      <c r="J255" s="63" t="s">
        <v>38</v>
      </c>
      <c r="K255" s="63" t="s">
        <v>58</v>
      </c>
      <c r="L255" s="350"/>
      <c r="M255" s="63" t="s">
        <v>66</v>
      </c>
      <c r="N255" s="63" t="s">
        <v>64</v>
      </c>
      <c r="O255" s="63" t="s">
        <v>128</v>
      </c>
      <c r="P255" s="63">
        <v>1</v>
      </c>
      <c r="Q255" s="375">
        <v>2</v>
      </c>
      <c r="R255" s="63">
        <v>6</v>
      </c>
      <c r="S255" s="63">
        <v>1</v>
      </c>
      <c r="T255" s="63">
        <v>2</v>
      </c>
      <c r="U255" s="63">
        <v>4</v>
      </c>
      <c r="V255" s="63"/>
      <c r="W255" s="63"/>
      <c r="X255" s="63"/>
      <c r="Y255" s="63" t="s">
        <v>33</v>
      </c>
      <c r="Z255" s="63">
        <v>9</v>
      </c>
      <c r="AE255" s="14">
        <v>0</v>
      </c>
      <c r="AF255" s="14">
        <f>COUNTIF($Q$255:$Q$292,"=0")</f>
        <v>11</v>
      </c>
    </row>
    <row r="256" spans="1:32" ht="16.5" thickBot="1" x14ac:dyDescent="0.3">
      <c r="A256" s="64" t="s">
        <v>878</v>
      </c>
      <c r="B256" s="63">
        <v>2</v>
      </c>
      <c r="C256" s="63" t="s">
        <v>36</v>
      </c>
      <c r="D256" s="63" t="s">
        <v>36</v>
      </c>
      <c r="E256" s="63" t="s">
        <v>49</v>
      </c>
      <c r="F256" s="63" t="s">
        <v>48</v>
      </c>
      <c r="G256" s="63" t="s">
        <v>63</v>
      </c>
      <c r="H256" s="63" t="s">
        <v>35</v>
      </c>
      <c r="I256" s="63" t="s">
        <v>40</v>
      </c>
      <c r="J256" s="63" t="s">
        <v>60</v>
      </c>
      <c r="K256" s="63" t="s">
        <v>38</v>
      </c>
      <c r="L256" s="350"/>
      <c r="M256" s="63" t="s">
        <v>32</v>
      </c>
      <c r="N256" s="63" t="s">
        <v>38</v>
      </c>
      <c r="O256" s="63" t="s">
        <v>128</v>
      </c>
      <c r="P256" s="63">
        <v>2</v>
      </c>
      <c r="Q256" s="375">
        <v>1</v>
      </c>
      <c r="R256" s="63">
        <v>8</v>
      </c>
      <c r="S256" s="63">
        <v>2</v>
      </c>
      <c r="T256" s="63">
        <v>0</v>
      </c>
      <c r="U256" s="63">
        <v>5</v>
      </c>
      <c r="V256" s="63"/>
      <c r="W256" s="63"/>
      <c r="X256" s="63"/>
      <c r="Y256" s="63" t="s">
        <v>60</v>
      </c>
      <c r="Z256" s="63">
        <v>21</v>
      </c>
      <c r="AE256" s="14">
        <v>1</v>
      </c>
      <c r="AF256" s="14">
        <f>COUNTIF($Q$255:$Q$292,"=1")</f>
        <v>14</v>
      </c>
    </row>
    <row r="257" spans="1:32" ht="16.5" thickBot="1" x14ac:dyDescent="0.3">
      <c r="A257" s="64" t="s">
        <v>879</v>
      </c>
      <c r="B257" s="63">
        <v>3</v>
      </c>
      <c r="C257" s="63" t="s">
        <v>60</v>
      </c>
      <c r="D257" s="63" t="s">
        <v>31</v>
      </c>
      <c r="E257" s="63" t="s">
        <v>60</v>
      </c>
      <c r="F257" s="63" t="s">
        <v>45</v>
      </c>
      <c r="G257" s="63" t="s">
        <v>60</v>
      </c>
      <c r="H257" s="63" t="s">
        <v>35</v>
      </c>
      <c r="I257" s="63" t="s">
        <v>45</v>
      </c>
      <c r="J257" s="63" t="s">
        <v>38</v>
      </c>
      <c r="K257" s="63" t="s">
        <v>33</v>
      </c>
      <c r="L257" s="350"/>
      <c r="M257" s="63" t="s">
        <v>65</v>
      </c>
      <c r="N257" s="63" t="s">
        <v>65</v>
      </c>
      <c r="O257" s="63" t="s">
        <v>128</v>
      </c>
      <c r="P257" s="63">
        <v>3</v>
      </c>
      <c r="Q257" s="375">
        <v>1</v>
      </c>
      <c r="R257" s="63">
        <v>8</v>
      </c>
      <c r="S257" s="63">
        <v>2</v>
      </c>
      <c r="T257" s="63">
        <v>0</v>
      </c>
      <c r="U257" s="63">
        <v>18</v>
      </c>
      <c r="V257" s="63"/>
      <c r="W257" s="63">
        <v>2</v>
      </c>
      <c r="X257" s="63"/>
      <c r="Y257" s="63" t="s">
        <v>60</v>
      </c>
      <c r="Z257" s="63">
        <v>19</v>
      </c>
      <c r="AE257" s="14">
        <v>2</v>
      </c>
      <c r="AF257" s="14">
        <f>COUNTIF($Q$255:$Q$292,"=2")</f>
        <v>5</v>
      </c>
    </row>
    <row r="258" spans="1:32" ht="16.5" thickBot="1" x14ac:dyDescent="0.3">
      <c r="A258" s="64" t="s">
        <v>880</v>
      </c>
      <c r="B258" s="63">
        <v>4</v>
      </c>
      <c r="C258" s="63" t="s">
        <v>61</v>
      </c>
      <c r="D258" s="63" t="s">
        <v>61</v>
      </c>
      <c r="E258" s="63" t="s">
        <v>61</v>
      </c>
      <c r="F258" s="63" t="s">
        <v>58</v>
      </c>
      <c r="G258" s="63" t="s">
        <v>63</v>
      </c>
      <c r="H258" s="63" t="s">
        <v>49</v>
      </c>
      <c r="I258" s="63" t="s">
        <v>65</v>
      </c>
      <c r="J258" s="63" t="s">
        <v>63</v>
      </c>
      <c r="K258" s="63" t="s">
        <v>64</v>
      </c>
      <c r="L258" s="350"/>
      <c r="M258" s="63" t="s">
        <v>66</v>
      </c>
      <c r="N258" s="63" t="s">
        <v>66</v>
      </c>
      <c r="O258" s="63" t="s">
        <v>128</v>
      </c>
      <c r="P258" s="63">
        <v>4</v>
      </c>
      <c r="Q258" s="375">
        <v>0</v>
      </c>
      <c r="R258" s="63">
        <v>4</v>
      </c>
      <c r="S258" s="63">
        <v>4</v>
      </c>
      <c r="T258" s="63">
        <v>3</v>
      </c>
      <c r="U258" s="63">
        <v>2</v>
      </c>
      <c r="V258" s="63"/>
      <c r="W258" s="63">
        <v>4</v>
      </c>
      <c r="X258" s="63"/>
      <c r="Y258" s="63" t="s">
        <v>63</v>
      </c>
      <c r="Z258" s="63">
        <v>2</v>
      </c>
      <c r="AE258" s="14">
        <v>3</v>
      </c>
      <c r="AF258" s="14">
        <f>COUNTIF($Q$255:$Q$292,"=3")</f>
        <v>3</v>
      </c>
    </row>
    <row r="259" spans="1:32" ht="16.5" thickBot="1" x14ac:dyDescent="0.3">
      <c r="A259" s="64" t="s">
        <v>881</v>
      </c>
      <c r="B259" s="63">
        <v>5</v>
      </c>
      <c r="C259" s="63" t="s">
        <v>71</v>
      </c>
      <c r="D259" s="63" t="s">
        <v>71</v>
      </c>
      <c r="E259" s="63" t="s">
        <v>71</v>
      </c>
      <c r="F259" s="63" t="s">
        <v>69</v>
      </c>
      <c r="G259" s="63"/>
      <c r="H259" s="63" t="s">
        <v>71</v>
      </c>
      <c r="I259" s="63"/>
      <c r="J259" s="63" t="s">
        <v>71</v>
      </c>
      <c r="K259" s="63" t="s">
        <v>108</v>
      </c>
      <c r="L259" s="350"/>
      <c r="M259" s="63" t="s">
        <v>73</v>
      </c>
      <c r="N259" s="63" t="s">
        <v>73</v>
      </c>
      <c r="O259" s="63" t="s">
        <v>128</v>
      </c>
      <c r="P259" s="63">
        <v>5</v>
      </c>
      <c r="Q259" s="375">
        <v>9</v>
      </c>
      <c r="R259" s="63">
        <v>0</v>
      </c>
      <c r="S259" s="63">
        <v>0</v>
      </c>
      <c r="T259" s="63">
        <v>0</v>
      </c>
      <c r="U259" s="63">
        <v>75</v>
      </c>
      <c r="V259" s="63"/>
      <c r="W259" s="63"/>
      <c r="X259" s="63"/>
      <c r="Y259" s="63" t="s">
        <v>71</v>
      </c>
      <c r="Z259" s="63">
        <v>31</v>
      </c>
      <c r="AE259" s="14">
        <v>4</v>
      </c>
      <c r="AF259" s="14">
        <f>COUNTIF($Q$255:$Q$292,"=4")</f>
        <v>3</v>
      </c>
    </row>
    <row r="260" spans="1:32" ht="16.5" thickBot="1" x14ac:dyDescent="0.3">
      <c r="A260" s="64" t="s">
        <v>882</v>
      </c>
      <c r="B260" s="63">
        <v>6</v>
      </c>
      <c r="C260" s="63" t="s">
        <v>36</v>
      </c>
      <c r="D260" s="63" t="s">
        <v>31</v>
      </c>
      <c r="E260" s="63" t="s">
        <v>33</v>
      </c>
      <c r="F260" s="63" t="s">
        <v>49</v>
      </c>
      <c r="G260" s="63" t="s">
        <v>62</v>
      </c>
      <c r="H260" s="63" t="s">
        <v>35</v>
      </c>
      <c r="I260" s="63" t="s">
        <v>35</v>
      </c>
      <c r="J260" s="63" t="s">
        <v>39</v>
      </c>
      <c r="K260" s="63" t="s">
        <v>32</v>
      </c>
      <c r="L260" s="350"/>
      <c r="M260" s="63" t="s">
        <v>65</v>
      </c>
      <c r="N260" s="63" t="s">
        <v>65</v>
      </c>
      <c r="O260" s="63" t="s">
        <v>128</v>
      </c>
      <c r="P260" s="63">
        <v>6</v>
      </c>
      <c r="Q260" s="375">
        <v>1</v>
      </c>
      <c r="R260" s="63">
        <v>7</v>
      </c>
      <c r="S260" s="63">
        <v>3</v>
      </c>
      <c r="T260" s="63">
        <v>0</v>
      </c>
      <c r="U260" s="63">
        <v>11</v>
      </c>
      <c r="V260" s="63"/>
      <c r="W260" s="63">
        <v>3</v>
      </c>
      <c r="X260" s="63"/>
      <c r="Y260" s="63" t="s">
        <v>32</v>
      </c>
      <c r="Z260" s="63">
        <v>13</v>
      </c>
      <c r="AE260" s="14">
        <v>5</v>
      </c>
      <c r="AF260" s="14">
        <f>COUNTIF($Q$255:$Q$292,"=5")</f>
        <v>1</v>
      </c>
    </row>
    <row r="261" spans="1:32" ht="16.5" thickBot="1" x14ac:dyDescent="0.3">
      <c r="A261" s="64" t="s">
        <v>883</v>
      </c>
      <c r="B261" s="63">
        <v>7</v>
      </c>
      <c r="C261" s="63" t="s">
        <v>45</v>
      </c>
      <c r="D261" s="63" t="s">
        <v>28</v>
      </c>
      <c r="E261" s="63" t="s">
        <v>74</v>
      </c>
      <c r="F261" s="63" t="s">
        <v>60</v>
      </c>
      <c r="G261" s="63" t="s">
        <v>49</v>
      </c>
      <c r="H261" s="63" t="s">
        <v>29</v>
      </c>
      <c r="I261" s="63" t="s">
        <v>40</v>
      </c>
      <c r="J261" s="63" t="s">
        <v>61</v>
      </c>
      <c r="K261" s="63" t="s">
        <v>61</v>
      </c>
      <c r="L261" s="350"/>
      <c r="M261" s="63" t="s">
        <v>46</v>
      </c>
      <c r="N261" s="63" t="s">
        <v>46</v>
      </c>
      <c r="O261" s="63" t="s">
        <v>128</v>
      </c>
      <c r="P261" s="63">
        <v>7</v>
      </c>
      <c r="Q261" s="375">
        <v>4</v>
      </c>
      <c r="R261" s="63">
        <v>5</v>
      </c>
      <c r="S261" s="63">
        <v>0</v>
      </c>
      <c r="T261" s="63">
        <v>2</v>
      </c>
      <c r="U261" s="63">
        <v>17</v>
      </c>
      <c r="V261" s="63"/>
      <c r="W261" s="63"/>
      <c r="X261" s="63"/>
      <c r="Y261" s="63" t="s">
        <v>35</v>
      </c>
      <c r="Z261" s="63">
        <v>25</v>
      </c>
      <c r="AE261" s="14">
        <v>6</v>
      </c>
      <c r="AF261" s="14">
        <f>COUNTIF($Q$255:$Q$292,"=6")</f>
        <v>0</v>
      </c>
    </row>
    <row r="262" spans="1:32" ht="16.5" thickBot="1" x14ac:dyDescent="0.3">
      <c r="A262" s="64" t="s">
        <v>884</v>
      </c>
      <c r="B262" s="63">
        <v>8</v>
      </c>
      <c r="C262" s="63" t="s">
        <v>32</v>
      </c>
      <c r="D262" s="63" t="s">
        <v>35</v>
      </c>
      <c r="E262" s="63" t="s">
        <v>58</v>
      </c>
      <c r="F262" s="63" t="s">
        <v>48</v>
      </c>
      <c r="G262" s="63" t="s">
        <v>63</v>
      </c>
      <c r="H262" s="63" t="s">
        <v>60</v>
      </c>
      <c r="I262" s="63" t="s">
        <v>46</v>
      </c>
      <c r="J262" s="63" t="s">
        <v>67</v>
      </c>
      <c r="K262" s="63" t="s">
        <v>39</v>
      </c>
      <c r="L262" s="350"/>
      <c r="M262" s="63" t="s">
        <v>66</v>
      </c>
      <c r="N262" s="63" t="s">
        <v>66</v>
      </c>
      <c r="O262" s="63" t="s">
        <v>128</v>
      </c>
      <c r="P262" s="63">
        <v>8</v>
      </c>
      <c r="Q262" s="375">
        <v>0</v>
      </c>
      <c r="R262" s="63">
        <v>4</v>
      </c>
      <c r="S262" s="63">
        <v>3</v>
      </c>
      <c r="T262" s="63">
        <v>4</v>
      </c>
      <c r="U262" s="63">
        <v>2</v>
      </c>
      <c r="V262" s="63"/>
      <c r="W262" s="63">
        <v>4</v>
      </c>
      <c r="X262" s="63"/>
      <c r="Y262" s="63" t="s">
        <v>62</v>
      </c>
      <c r="Z262" s="63">
        <v>1</v>
      </c>
      <c r="AE262" s="14">
        <v>7</v>
      </c>
      <c r="AF262" s="14">
        <f>COUNTIF($Q$255:$Q$292,"=7")</f>
        <v>0</v>
      </c>
    </row>
    <row r="263" spans="1:32" ht="16.5" thickBot="1" x14ac:dyDescent="0.3">
      <c r="A263" s="64" t="s">
        <v>885</v>
      </c>
      <c r="B263" s="63">
        <v>9</v>
      </c>
      <c r="C263" s="63" t="s">
        <v>45</v>
      </c>
      <c r="D263" s="63" t="s">
        <v>30</v>
      </c>
      <c r="E263" s="63" t="s">
        <v>39</v>
      </c>
      <c r="F263" s="63" t="s">
        <v>35</v>
      </c>
      <c r="G263" s="63" t="s">
        <v>39</v>
      </c>
      <c r="H263" s="63" t="s">
        <v>49</v>
      </c>
      <c r="I263" s="63" t="s">
        <v>32</v>
      </c>
      <c r="J263" s="63" t="s">
        <v>33</v>
      </c>
      <c r="K263" s="63" t="s">
        <v>39</v>
      </c>
      <c r="L263" s="350"/>
      <c r="M263" s="63" t="s">
        <v>63</v>
      </c>
      <c r="N263" s="63" t="s">
        <v>63</v>
      </c>
      <c r="O263" s="63" t="s">
        <v>128</v>
      </c>
      <c r="P263" s="63">
        <v>9</v>
      </c>
      <c r="Q263" s="375">
        <v>1</v>
      </c>
      <c r="R263" s="63">
        <v>8</v>
      </c>
      <c r="S263" s="63">
        <v>2</v>
      </c>
      <c r="T263" s="63">
        <v>0</v>
      </c>
      <c r="U263" s="63">
        <v>9</v>
      </c>
      <c r="V263" s="63"/>
      <c r="W263" s="63">
        <v>6</v>
      </c>
      <c r="X263" s="63"/>
      <c r="Y263" s="63" t="s">
        <v>32</v>
      </c>
      <c r="Z263" s="63">
        <v>14</v>
      </c>
      <c r="AE263" s="14">
        <v>8</v>
      </c>
      <c r="AF263" s="14">
        <f>COUNTIF($Q$255:$Q$292,"=8")</f>
        <v>0</v>
      </c>
    </row>
    <row r="264" spans="1:32" ht="16.5" thickBot="1" x14ac:dyDescent="0.3">
      <c r="A264" s="64" t="s">
        <v>886</v>
      </c>
      <c r="B264" s="63">
        <v>10</v>
      </c>
      <c r="C264" s="63" t="s">
        <v>35</v>
      </c>
      <c r="D264" s="63" t="s">
        <v>45</v>
      </c>
      <c r="E264" s="63" t="s">
        <v>33</v>
      </c>
      <c r="F264" s="63" t="s">
        <v>48</v>
      </c>
      <c r="G264" s="63" t="s">
        <v>61</v>
      </c>
      <c r="H264" s="63" t="s">
        <v>29</v>
      </c>
      <c r="I264" s="63" t="s">
        <v>61</v>
      </c>
      <c r="J264" s="63" t="s">
        <v>48</v>
      </c>
      <c r="K264" s="63" t="s">
        <v>39</v>
      </c>
      <c r="L264" s="350"/>
      <c r="M264" s="63" t="s">
        <v>48</v>
      </c>
      <c r="N264" s="63" t="s">
        <v>49</v>
      </c>
      <c r="O264" s="63" t="s">
        <v>128</v>
      </c>
      <c r="P264" s="63">
        <v>10</v>
      </c>
      <c r="Q264" s="375">
        <v>1</v>
      </c>
      <c r="R264" s="63">
        <v>7</v>
      </c>
      <c r="S264" s="63">
        <v>3</v>
      </c>
      <c r="T264" s="63">
        <v>0</v>
      </c>
      <c r="U264" s="63">
        <v>1</v>
      </c>
      <c r="V264" s="63"/>
      <c r="W264" s="63"/>
      <c r="X264" s="63"/>
      <c r="Y264" s="63" t="s">
        <v>60</v>
      </c>
      <c r="Z264" s="63">
        <v>21</v>
      </c>
      <c r="AE264" s="14">
        <v>9</v>
      </c>
      <c r="AF264" s="14">
        <f>COUNTIF($Q$255:$Q$292,"=9")</f>
        <v>1</v>
      </c>
    </row>
    <row r="265" spans="1:32" ht="16.5" thickBot="1" x14ac:dyDescent="0.3">
      <c r="A265" s="64" t="s">
        <v>887</v>
      </c>
      <c r="B265" s="63">
        <v>11</v>
      </c>
      <c r="C265" s="63" t="s">
        <v>34</v>
      </c>
      <c r="D265" s="63" t="s">
        <v>35</v>
      </c>
      <c r="E265" s="63" t="s">
        <v>60</v>
      </c>
      <c r="F265" s="63" t="s">
        <v>48</v>
      </c>
      <c r="G265" s="63" t="s">
        <v>61</v>
      </c>
      <c r="H265" s="63" t="s">
        <v>72</v>
      </c>
      <c r="I265" s="63" t="s">
        <v>45</v>
      </c>
      <c r="J265" s="63" t="s">
        <v>61</v>
      </c>
      <c r="K265" s="63" t="s">
        <v>32</v>
      </c>
      <c r="L265" s="350"/>
      <c r="M265" s="63" t="s">
        <v>48</v>
      </c>
      <c r="N265" s="63" t="s">
        <v>62</v>
      </c>
      <c r="O265" s="63" t="s">
        <v>128</v>
      </c>
      <c r="P265" s="63">
        <v>11</v>
      </c>
      <c r="Q265" s="375">
        <v>2</v>
      </c>
      <c r="R265" s="63">
        <v>6</v>
      </c>
      <c r="S265" s="63">
        <v>3</v>
      </c>
      <c r="T265" s="63">
        <v>0</v>
      </c>
      <c r="U265" s="63">
        <v>3</v>
      </c>
      <c r="V265" s="63"/>
      <c r="W265" s="63"/>
      <c r="X265" s="63"/>
      <c r="Y265" s="63" t="s">
        <v>61</v>
      </c>
      <c r="Z265" s="63">
        <v>22</v>
      </c>
      <c r="AE265" s="14">
        <v>10</v>
      </c>
      <c r="AF265" s="14">
        <f>COUNTIF($Q$255:$Q$292,"=10")</f>
        <v>0</v>
      </c>
    </row>
    <row r="266" spans="1:32" ht="16.5" thickBot="1" x14ac:dyDescent="0.3">
      <c r="A266" s="64" t="s">
        <v>888</v>
      </c>
      <c r="B266" s="63">
        <v>12</v>
      </c>
      <c r="C266" s="63" t="s">
        <v>105</v>
      </c>
      <c r="D266" s="63" t="s">
        <v>69</v>
      </c>
      <c r="E266" s="63" t="s">
        <v>45</v>
      </c>
      <c r="F266" s="63" t="s">
        <v>39</v>
      </c>
      <c r="G266" s="63" t="s">
        <v>48</v>
      </c>
      <c r="H266" s="63" t="s">
        <v>29</v>
      </c>
      <c r="I266" s="63" t="s">
        <v>40</v>
      </c>
      <c r="J266" s="63" t="s">
        <v>36</v>
      </c>
      <c r="K266" s="63" t="s">
        <v>71</v>
      </c>
      <c r="L266" s="350"/>
      <c r="M266" s="63" t="s">
        <v>39</v>
      </c>
      <c r="N266" s="63" t="s">
        <v>33</v>
      </c>
      <c r="O266" s="63" t="s">
        <v>129</v>
      </c>
      <c r="P266" s="63">
        <v>12</v>
      </c>
      <c r="Q266" s="375">
        <v>5</v>
      </c>
      <c r="R266" s="63">
        <v>5</v>
      </c>
      <c r="S266" s="63">
        <v>1</v>
      </c>
      <c r="T266" s="63">
        <v>0</v>
      </c>
      <c r="U266" s="63">
        <v>28</v>
      </c>
      <c r="V266" s="63"/>
      <c r="W266" s="63"/>
      <c r="X266" s="63"/>
      <c r="Y266" s="63" t="s">
        <v>34</v>
      </c>
      <c r="Z266" s="63">
        <v>30</v>
      </c>
      <c r="AE266" s="14">
        <v>11</v>
      </c>
      <c r="AF266" s="14">
        <f>COUNTIF($Q$255:$Q$292,"=11")</f>
        <v>0</v>
      </c>
    </row>
    <row r="267" spans="1:32" ht="16.5" thickBot="1" x14ac:dyDescent="0.3">
      <c r="A267" s="64" t="s">
        <v>889</v>
      </c>
      <c r="B267" s="63">
        <v>13</v>
      </c>
      <c r="C267" s="63" t="s">
        <v>30</v>
      </c>
      <c r="D267" s="63" t="s">
        <v>72</v>
      </c>
      <c r="E267" s="63" t="s">
        <v>35</v>
      </c>
      <c r="F267" s="63" t="s">
        <v>45</v>
      </c>
      <c r="G267" s="63" t="s">
        <v>59</v>
      </c>
      <c r="H267" s="63" t="s">
        <v>72</v>
      </c>
      <c r="I267" s="63" t="s">
        <v>62</v>
      </c>
      <c r="J267" s="63" t="s">
        <v>33</v>
      </c>
      <c r="K267" s="63" t="s">
        <v>60</v>
      </c>
      <c r="L267" s="350"/>
      <c r="M267" s="63" t="s">
        <v>39</v>
      </c>
      <c r="N267" s="63" t="s">
        <v>39</v>
      </c>
      <c r="O267" s="63" t="s">
        <v>128</v>
      </c>
      <c r="P267" s="63">
        <v>13</v>
      </c>
      <c r="Q267" s="375">
        <v>3</v>
      </c>
      <c r="R267" s="63">
        <v>6</v>
      </c>
      <c r="S267" s="63">
        <v>1</v>
      </c>
      <c r="T267" s="63">
        <v>1</v>
      </c>
      <c r="U267" s="63">
        <v>3</v>
      </c>
      <c r="V267" s="63"/>
      <c r="W267" s="63"/>
      <c r="X267" s="63"/>
      <c r="Y267" s="63" t="s">
        <v>61</v>
      </c>
      <c r="Z267" s="63">
        <v>23</v>
      </c>
      <c r="AE267" s="14">
        <v>12</v>
      </c>
      <c r="AF267" s="14">
        <f>COUNTIF($Q$255:$Q$292,"=12")</f>
        <v>0</v>
      </c>
    </row>
    <row r="268" spans="1:32" ht="16.5" thickBot="1" x14ac:dyDescent="0.3">
      <c r="A268" s="64" t="s">
        <v>890</v>
      </c>
      <c r="B268" s="63">
        <v>14</v>
      </c>
      <c r="C268" s="63"/>
      <c r="D268" s="63"/>
      <c r="E268" s="63"/>
      <c r="F268" s="63"/>
      <c r="G268" s="63"/>
      <c r="H268" s="63"/>
      <c r="I268" s="63"/>
      <c r="J268" s="63"/>
      <c r="K268" s="63"/>
      <c r="L268" s="350"/>
      <c r="M268" s="63"/>
      <c r="N268" s="63"/>
      <c r="O268" s="63"/>
      <c r="P268" s="63">
        <v>14</v>
      </c>
      <c r="Q268" s="375">
        <v>0</v>
      </c>
      <c r="R268" s="63">
        <v>0</v>
      </c>
      <c r="S268" s="63">
        <v>0</v>
      </c>
      <c r="T268" s="63">
        <v>0</v>
      </c>
      <c r="U268" s="63"/>
      <c r="V268" s="63"/>
      <c r="W268" s="63"/>
      <c r="X268" s="63"/>
      <c r="Y268" s="63"/>
      <c r="Z268" s="63">
        <v>32</v>
      </c>
      <c r="AE268" s="14">
        <v>13</v>
      </c>
      <c r="AF268" s="14">
        <f>COUNTIF($Q$255:$Q$292,"=13")</f>
        <v>0</v>
      </c>
    </row>
    <row r="269" spans="1:32" ht="15.75" thickBot="1" x14ac:dyDescent="0.3">
      <c r="A269" s="64" t="s">
        <v>891</v>
      </c>
      <c r="B269" s="63">
        <v>15</v>
      </c>
      <c r="C269" s="63" t="s">
        <v>45</v>
      </c>
      <c r="D269" s="63" t="s">
        <v>45</v>
      </c>
      <c r="E269" s="63" t="s">
        <v>49</v>
      </c>
      <c r="F269" s="63" t="s">
        <v>60</v>
      </c>
      <c r="G269" s="63" t="s">
        <v>48</v>
      </c>
      <c r="H269" s="63" t="s">
        <v>36</v>
      </c>
      <c r="I269" s="63" t="s">
        <v>38</v>
      </c>
      <c r="J269" s="63" t="s">
        <v>45</v>
      </c>
      <c r="K269" s="63" t="s">
        <v>33</v>
      </c>
      <c r="L269" s="350"/>
      <c r="M269" s="63" t="s">
        <v>65</v>
      </c>
      <c r="N269" s="63" t="s">
        <v>59</v>
      </c>
      <c r="O269" s="63" t="s">
        <v>128</v>
      </c>
      <c r="P269" s="63">
        <v>15</v>
      </c>
      <c r="Q269" s="375">
        <v>0</v>
      </c>
      <c r="R269" s="63">
        <v>8</v>
      </c>
      <c r="S269" s="63">
        <v>2</v>
      </c>
      <c r="T269" s="63">
        <v>1</v>
      </c>
      <c r="U269" s="63"/>
      <c r="V269" s="63"/>
      <c r="W269" s="63"/>
      <c r="X269" s="63"/>
      <c r="Y269" s="63" t="s">
        <v>32</v>
      </c>
      <c r="Z269" s="63">
        <v>15</v>
      </c>
      <c r="AF269">
        <f>SUM(AF256:AF268)</f>
        <v>27</v>
      </c>
    </row>
    <row r="270" spans="1:32" ht="15.75" thickBot="1" x14ac:dyDescent="0.3">
      <c r="A270" s="64" t="s">
        <v>892</v>
      </c>
      <c r="B270" s="63">
        <v>16</v>
      </c>
      <c r="C270" s="63" t="s">
        <v>36</v>
      </c>
      <c r="D270" s="63" t="s">
        <v>49</v>
      </c>
      <c r="E270" s="63" t="s">
        <v>32</v>
      </c>
      <c r="F270" s="63" t="s">
        <v>58</v>
      </c>
      <c r="G270" s="63" t="s">
        <v>39</v>
      </c>
      <c r="H270" s="63" t="s">
        <v>49</v>
      </c>
      <c r="I270" s="63" t="s">
        <v>39</v>
      </c>
      <c r="J270" s="63" t="s">
        <v>33</v>
      </c>
      <c r="K270" s="63" t="s">
        <v>48</v>
      </c>
      <c r="L270" s="350"/>
      <c r="M270" s="63" t="s">
        <v>65</v>
      </c>
      <c r="N270" s="63" t="s">
        <v>65</v>
      </c>
      <c r="O270" s="63" t="s">
        <v>128</v>
      </c>
      <c r="P270" s="63">
        <v>16</v>
      </c>
      <c r="Q270" s="375">
        <v>0</v>
      </c>
      <c r="R270" s="63">
        <v>7</v>
      </c>
      <c r="S270" s="63">
        <v>4</v>
      </c>
      <c r="T270" s="63">
        <v>0</v>
      </c>
      <c r="U270" s="63">
        <v>11</v>
      </c>
      <c r="V270" s="63"/>
      <c r="W270" s="63">
        <v>4</v>
      </c>
      <c r="X270" s="63"/>
      <c r="Y270" s="63" t="s">
        <v>38</v>
      </c>
      <c r="Z270" s="63">
        <v>6</v>
      </c>
    </row>
    <row r="271" spans="1:32" ht="15.75" thickBot="1" x14ac:dyDescent="0.3">
      <c r="A271" s="64" t="s">
        <v>893</v>
      </c>
      <c r="B271" s="63">
        <v>17</v>
      </c>
      <c r="C271" s="63" t="s">
        <v>30</v>
      </c>
      <c r="D271" s="63" t="s">
        <v>28</v>
      </c>
      <c r="E271" s="63" t="s">
        <v>61</v>
      </c>
      <c r="F271" s="63" t="s">
        <v>38</v>
      </c>
      <c r="G271" s="63" t="s">
        <v>63</v>
      </c>
      <c r="H271" s="63" t="s">
        <v>29</v>
      </c>
      <c r="I271" s="63" t="s">
        <v>38</v>
      </c>
      <c r="J271" s="63" t="s">
        <v>60</v>
      </c>
      <c r="K271" s="63" t="s">
        <v>33</v>
      </c>
      <c r="L271" s="350"/>
      <c r="M271" s="63" t="s">
        <v>59</v>
      </c>
      <c r="N271" s="63" t="s">
        <v>63</v>
      </c>
      <c r="O271" s="63" t="s">
        <v>128</v>
      </c>
      <c r="P271" s="63">
        <v>17</v>
      </c>
      <c r="Q271" s="375">
        <v>3</v>
      </c>
      <c r="R271" s="63">
        <v>5</v>
      </c>
      <c r="S271" s="63">
        <v>2</v>
      </c>
      <c r="T271" s="63">
        <v>1</v>
      </c>
      <c r="U271" s="63">
        <v>3</v>
      </c>
      <c r="V271" s="63"/>
      <c r="W271" s="63"/>
      <c r="X271" s="63"/>
      <c r="Y271" s="63" t="s">
        <v>60</v>
      </c>
      <c r="Z271" s="63">
        <v>20</v>
      </c>
    </row>
    <row r="272" spans="1:32" ht="15.75" thickBot="1" x14ac:dyDescent="0.3">
      <c r="A272" s="64" t="s">
        <v>894</v>
      </c>
      <c r="B272" s="63">
        <v>18</v>
      </c>
      <c r="C272" s="63" t="s">
        <v>60</v>
      </c>
      <c r="D272" s="63" t="s">
        <v>36</v>
      </c>
      <c r="E272" s="63" t="s">
        <v>60</v>
      </c>
      <c r="F272" s="63" t="s">
        <v>61</v>
      </c>
      <c r="G272" s="63" t="s">
        <v>62</v>
      </c>
      <c r="H272" s="63" t="s">
        <v>40</v>
      </c>
      <c r="I272" s="63" t="s">
        <v>39</v>
      </c>
      <c r="J272" s="63" t="s">
        <v>36</v>
      </c>
      <c r="K272" s="63" t="s">
        <v>36</v>
      </c>
      <c r="L272" s="350"/>
      <c r="M272" s="63" t="s">
        <v>62</v>
      </c>
      <c r="N272" s="63" t="s">
        <v>48</v>
      </c>
      <c r="O272" s="63" t="s">
        <v>128</v>
      </c>
      <c r="P272" s="63">
        <v>18</v>
      </c>
      <c r="Q272" s="375">
        <v>1</v>
      </c>
      <c r="R272" s="63">
        <v>7</v>
      </c>
      <c r="S272" s="63">
        <v>3</v>
      </c>
      <c r="T272" s="63">
        <v>0</v>
      </c>
      <c r="U272" s="63">
        <v>2</v>
      </c>
      <c r="V272" s="63"/>
      <c r="W272" s="63"/>
      <c r="X272" s="63"/>
      <c r="Y272" s="63" t="s">
        <v>60</v>
      </c>
      <c r="Z272" s="63">
        <v>17</v>
      </c>
    </row>
    <row r="273" spans="1:26" ht="15.75" thickBot="1" x14ac:dyDescent="0.3">
      <c r="A273" s="64" t="s">
        <v>895</v>
      </c>
      <c r="B273" s="63">
        <v>19</v>
      </c>
      <c r="C273" s="63" t="s">
        <v>36</v>
      </c>
      <c r="D273" s="63" t="s">
        <v>45</v>
      </c>
      <c r="E273" s="63" t="s">
        <v>39</v>
      </c>
      <c r="F273" s="63" t="s">
        <v>39</v>
      </c>
      <c r="G273" s="63" t="s">
        <v>63</v>
      </c>
      <c r="H273" s="63" t="s">
        <v>32</v>
      </c>
      <c r="I273" s="63" t="s">
        <v>39</v>
      </c>
      <c r="J273" s="63" t="s">
        <v>48</v>
      </c>
      <c r="K273" s="63" t="s">
        <v>62</v>
      </c>
      <c r="L273" s="350"/>
      <c r="M273" s="63" t="s">
        <v>66</v>
      </c>
      <c r="N273" s="63" t="s">
        <v>66</v>
      </c>
      <c r="O273" s="63" t="s">
        <v>128</v>
      </c>
      <c r="P273" s="63">
        <v>19</v>
      </c>
      <c r="Q273" s="375">
        <v>0</v>
      </c>
      <c r="R273" s="63">
        <v>6</v>
      </c>
      <c r="S273" s="63">
        <v>3</v>
      </c>
      <c r="T273" s="63">
        <v>2</v>
      </c>
      <c r="U273" s="63">
        <v>4</v>
      </c>
      <c r="V273" s="63"/>
      <c r="W273" s="63">
        <v>14</v>
      </c>
      <c r="X273" s="63"/>
      <c r="Y273" s="63" t="s">
        <v>48</v>
      </c>
      <c r="Z273" s="63">
        <v>3</v>
      </c>
    </row>
    <row r="274" spans="1:26" ht="15.75" thickBot="1" x14ac:dyDescent="0.3">
      <c r="A274" s="64" t="s">
        <v>896</v>
      </c>
      <c r="B274" s="63">
        <v>20</v>
      </c>
      <c r="C274" s="63" t="s">
        <v>36</v>
      </c>
      <c r="D274" s="63" t="s">
        <v>35</v>
      </c>
      <c r="E274" s="63" t="s">
        <v>62</v>
      </c>
      <c r="F274" s="63" t="s">
        <v>48</v>
      </c>
      <c r="G274" s="63" t="s">
        <v>39</v>
      </c>
      <c r="H274" s="63" t="s">
        <v>61</v>
      </c>
      <c r="I274" s="63" t="s">
        <v>39</v>
      </c>
      <c r="J274" s="63" t="s">
        <v>65</v>
      </c>
      <c r="K274" s="63" t="s">
        <v>33</v>
      </c>
      <c r="L274" s="350"/>
      <c r="M274" s="63" t="s">
        <v>47</v>
      </c>
      <c r="N274" s="63" t="s">
        <v>46</v>
      </c>
      <c r="O274" s="63" t="s">
        <v>128</v>
      </c>
      <c r="P274" s="63">
        <v>20</v>
      </c>
      <c r="Q274" s="375">
        <v>0</v>
      </c>
      <c r="R274" s="63">
        <v>6</v>
      </c>
      <c r="S274" s="63">
        <v>3</v>
      </c>
      <c r="T274" s="63">
        <v>2</v>
      </c>
      <c r="U274" s="63">
        <v>8</v>
      </c>
      <c r="V274" s="63"/>
      <c r="W274" s="63"/>
      <c r="X274" s="63"/>
      <c r="Y274" s="63" t="s">
        <v>39</v>
      </c>
      <c r="Z274" s="63">
        <v>5</v>
      </c>
    </row>
    <row r="275" spans="1:26" ht="15.75" thickBot="1" x14ac:dyDescent="0.3">
      <c r="A275" s="64" t="s">
        <v>897</v>
      </c>
      <c r="B275" s="63">
        <v>21</v>
      </c>
      <c r="C275" s="63" t="s">
        <v>28</v>
      </c>
      <c r="D275" s="63" t="s">
        <v>45</v>
      </c>
      <c r="E275" s="63" t="s">
        <v>65</v>
      </c>
      <c r="F275" s="63" t="s">
        <v>38</v>
      </c>
      <c r="G275" s="63" t="s">
        <v>38</v>
      </c>
      <c r="H275" s="63" t="s">
        <v>45</v>
      </c>
      <c r="I275" s="63" t="s">
        <v>33</v>
      </c>
      <c r="J275" s="63" t="s">
        <v>60</v>
      </c>
      <c r="K275" s="63" t="s">
        <v>48</v>
      </c>
      <c r="L275" s="350"/>
      <c r="M275" s="63" t="s">
        <v>65</v>
      </c>
      <c r="N275" s="63" t="s">
        <v>65</v>
      </c>
      <c r="O275" s="63" t="s">
        <v>128</v>
      </c>
      <c r="P275" s="63">
        <v>21</v>
      </c>
      <c r="Q275" s="375">
        <v>1</v>
      </c>
      <c r="R275" s="63">
        <v>6</v>
      </c>
      <c r="S275" s="63">
        <v>4</v>
      </c>
      <c r="T275" s="63">
        <v>0</v>
      </c>
      <c r="U275" s="63"/>
      <c r="V275" s="63"/>
      <c r="W275" s="63"/>
      <c r="X275" s="63"/>
      <c r="Y275" s="63" t="s">
        <v>33</v>
      </c>
      <c r="Z275" s="63">
        <v>10</v>
      </c>
    </row>
    <row r="276" spans="1:26" ht="15.75" thickBot="1" x14ac:dyDescent="0.3">
      <c r="A276" s="64" t="s">
        <v>898</v>
      </c>
      <c r="B276" s="63">
        <v>22</v>
      </c>
      <c r="C276" s="63" t="s">
        <v>49</v>
      </c>
      <c r="D276" s="63" t="s">
        <v>49</v>
      </c>
      <c r="E276" s="63" t="s">
        <v>45</v>
      </c>
      <c r="F276" s="63" t="s">
        <v>33</v>
      </c>
      <c r="G276" s="63" t="s">
        <v>63</v>
      </c>
      <c r="H276" s="63" t="s">
        <v>38</v>
      </c>
      <c r="I276" s="63" t="s">
        <v>59</v>
      </c>
      <c r="J276" s="63" t="s">
        <v>38</v>
      </c>
      <c r="K276" s="63" t="s">
        <v>64</v>
      </c>
      <c r="L276" s="350"/>
      <c r="M276" s="63" t="s">
        <v>59</v>
      </c>
      <c r="N276" s="63" t="s">
        <v>46</v>
      </c>
      <c r="O276" s="63" t="s">
        <v>128</v>
      </c>
      <c r="P276" s="63">
        <v>22</v>
      </c>
      <c r="Q276" s="375">
        <v>0</v>
      </c>
      <c r="R276" s="63">
        <v>6</v>
      </c>
      <c r="S276" s="63">
        <v>1</v>
      </c>
      <c r="T276" s="63">
        <v>4</v>
      </c>
      <c r="U276" s="63">
        <v>4</v>
      </c>
      <c r="V276" s="63"/>
      <c r="W276" s="63"/>
      <c r="X276" s="63"/>
      <c r="Y276" s="63" t="s">
        <v>48</v>
      </c>
      <c r="Z276" s="63">
        <v>4</v>
      </c>
    </row>
    <row r="277" spans="1:26" ht="15.75" thickBot="1" x14ac:dyDescent="0.3">
      <c r="A277" s="64" t="s">
        <v>899</v>
      </c>
      <c r="B277" s="63">
        <v>23</v>
      </c>
      <c r="C277" s="63" t="s">
        <v>69</v>
      </c>
      <c r="D277" s="63" t="s">
        <v>36</v>
      </c>
      <c r="E277" s="63" t="s">
        <v>45</v>
      </c>
      <c r="F277" s="63" t="s">
        <v>32</v>
      </c>
      <c r="G277" s="63" t="s">
        <v>48</v>
      </c>
      <c r="H277" s="63" t="s">
        <v>45</v>
      </c>
      <c r="I277" s="63" t="s">
        <v>61</v>
      </c>
      <c r="J277" s="63" t="s">
        <v>61</v>
      </c>
      <c r="K277" s="63" t="s">
        <v>33</v>
      </c>
      <c r="L277" s="350"/>
      <c r="M277" s="63" t="s">
        <v>38</v>
      </c>
      <c r="N277" s="63" t="s">
        <v>39</v>
      </c>
      <c r="O277" s="63" t="s">
        <v>128</v>
      </c>
      <c r="P277" s="63">
        <v>23</v>
      </c>
      <c r="Q277" s="375">
        <v>1</v>
      </c>
      <c r="R277" s="63">
        <v>9</v>
      </c>
      <c r="S277" s="63">
        <v>1</v>
      </c>
      <c r="T277" s="63">
        <v>0</v>
      </c>
      <c r="U277" s="63">
        <v>9</v>
      </c>
      <c r="V277" s="63"/>
      <c r="W277" s="63">
        <v>3</v>
      </c>
      <c r="X277" s="63"/>
      <c r="Y277" s="63" t="s">
        <v>61</v>
      </c>
      <c r="Z277" s="63">
        <v>24</v>
      </c>
    </row>
    <row r="278" spans="1:26" ht="15.75" thickBot="1" x14ac:dyDescent="0.3">
      <c r="A278" s="64" t="s">
        <v>900</v>
      </c>
      <c r="B278" s="63">
        <v>24</v>
      </c>
      <c r="C278" s="63" t="s">
        <v>75</v>
      </c>
      <c r="D278" s="63" t="s">
        <v>28</v>
      </c>
      <c r="E278" s="63" t="s">
        <v>45</v>
      </c>
      <c r="F278" s="63" t="s">
        <v>45</v>
      </c>
      <c r="G278" s="63" t="s">
        <v>63</v>
      </c>
      <c r="H278" s="63" t="s">
        <v>61</v>
      </c>
      <c r="I278" s="63" t="s">
        <v>45</v>
      </c>
      <c r="J278" s="63" t="s">
        <v>35</v>
      </c>
      <c r="K278" s="63" t="s">
        <v>49</v>
      </c>
      <c r="L278" s="350"/>
      <c r="M278" s="63" t="s">
        <v>38</v>
      </c>
      <c r="N278" s="63" t="s">
        <v>33</v>
      </c>
      <c r="O278" s="63" t="s">
        <v>129</v>
      </c>
      <c r="P278" s="63">
        <v>24</v>
      </c>
      <c r="Q278" s="375">
        <v>2</v>
      </c>
      <c r="R278" s="63">
        <v>8</v>
      </c>
      <c r="S278" s="63">
        <v>1</v>
      </c>
      <c r="T278" s="63">
        <v>0</v>
      </c>
      <c r="U278" s="63">
        <v>22</v>
      </c>
      <c r="V278" s="63"/>
      <c r="W278" s="63"/>
      <c r="X278" s="63"/>
      <c r="Y278" s="63" t="s">
        <v>35</v>
      </c>
      <c r="Z278" s="63">
        <v>26</v>
      </c>
    </row>
    <row r="279" spans="1:26" ht="15.75" thickBot="1" x14ac:dyDescent="0.3">
      <c r="A279" s="64" t="s">
        <v>901</v>
      </c>
      <c r="B279" s="63">
        <v>25</v>
      </c>
      <c r="C279" s="63" t="s">
        <v>45</v>
      </c>
      <c r="D279" s="63" t="s">
        <v>49</v>
      </c>
      <c r="E279" s="63" t="s">
        <v>61</v>
      </c>
      <c r="F279" s="63" t="s">
        <v>61</v>
      </c>
      <c r="G279" s="63" t="s">
        <v>61</v>
      </c>
      <c r="H279" s="63" t="s">
        <v>28</v>
      </c>
      <c r="I279" s="63" t="s">
        <v>49</v>
      </c>
      <c r="J279" s="63" t="s">
        <v>33</v>
      </c>
      <c r="K279" s="63" t="s">
        <v>33</v>
      </c>
      <c r="L279" s="350"/>
      <c r="M279" s="63" t="s">
        <v>47</v>
      </c>
      <c r="N279" s="63" t="s">
        <v>47</v>
      </c>
      <c r="O279" s="63" t="s">
        <v>128</v>
      </c>
      <c r="P279" s="63">
        <v>25</v>
      </c>
      <c r="Q279" s="375">
        <v>1</v>
      </c>
      <c r="R279" s="63">
        <v>8</v>
      </c>
      <c r="S279" s="63">
        <v>0</v>
      </c>
      <c r="T279" s="63">
        <v>2</v>
      </c>
      <c r="U279" s="63">
        <v>5</v>
      </c>
      <c r="V279" s="63"/>
      <c r="W279" s="63"/>
      <c r="X279" s="63"/>
      <c r="Y279" s="63" t="s">
        <v>32</v>
      </c>
      <c r="Z279" s="63">
        <v>13</v>
      </c>
    </row>
    <row r="280" spans="1:26" ht="15.75" thickBot="1" x14ac:dyDescent="0.3">
      <c r="A280" s="64" t="s">
        <v>902</v>
      </c>
      <c r="B280" s="63">
        <v>26</v>
      </c>
      <c r="C280" s="63" t="s">
        <v>45</v>
      </c>
      <c r="D280" s="63" t="s">
        <v>45</v>
      </c>
      <c r="E280" s="63" t="s">
        <v>45</v>
      </c>
      <c r="F280" s="63" t="s">
        <v>35</v>
      </c>
      <c r="G280" s="63" t="s">
        <v>63</v>
      </c>
      <c r="H280" s="63" t="s">
        <v>36</v>
      </c>
      <c r="I280" s="63" t="s">
        <v>60</v>
      </c>
      <c r="J280" s="63" t="s">
        <v>63</v>
      </c>
      <c r="K280" s="63" t="s">
        <v>38</v>
      </c>
      <c r="L280" s="350"/>
      <c r="M280" s="63" t="s">
        <v>65</v>
      </c>
      <c r="N280" s="63" t="s">
        <v>67</v>
      </c>
      <c r="O280" s="63" t="s">
        <v>128</v>
      </c>
      <c r="P280" s="63">
        <v>26</v>
      </c>
      <c r="Q280" s="375">
        <v>0</v>
      </c>
      <c r="R280" s="63">
        <v>7</v>
      </c>
      <c r="S280" s="63">
        <v>3</v>
      </c>
      <c r="T280" s="63">
        <v>1</v>
      </c>
      <c r="U280" s="63">
        <v>2</v>
      </c>
      <c r="V280" s="63"/>
      <c r="W280" s="63"/>
      <c r="X280" s="63"/>
      <c r="Y280" s="63" t="s">
        <v>32</v>
      </c>
      <c r="Z280" s="63">
        <v>12</v>
      </c>
    </row>
    <row r="281" spans="1:26" ht="15.75" thickBot="1" x14ac:dyDescent="0.3">
      <c r="A281" s="64" t="s">
        <v>903</v>
      </c>
      <c r="B281" s="63">
        <v>27</v>
      </c>
      <c r="C281" s="63" t="s">
        <v>30</v>
      </c>
      <c r="D281" s="63" t="s">
        <v>36</v>
      </c>
      <c r="E281" s="63" t="s">
        <v>35</v>
      </c>
      <c r="F281" s="63" t="s">
        <v>49</v>
      </c>
      <c r="G281" s="63" t="s">
        <v>33</v>
      </c>
      <c r="H281" s="63" t="s">
        <v>36</v>
      </c>
      <c r="I281" s="63" t="s">
        <v>49</v>
      </c>
      <c r="J281" s="63" t="s">
        <v>45</v>
      </c>
      <c r="K281" s="63" t="s">
        <v>32</v>
      </c>
      <c r="L281" s="350"/>
      <c r="M281" s="63" t="s">
        <v>65</v>
      </c>
      <c r="N281" s="63" t="s">
        <v>65</v>
      </c>
      <c r="O281" s="63" t="s">
        <v>128</v>
      </c>
      <c r="P281" s="63">
        <v>27</v>
      </c>
      <c r="Q281" s="375">
        <v>1</v>
      </c>
      <c r="R281" s="63">
        <v>8</v>
      </c>
      <c r="S281" s="63">
        <v>2</v>
      </c>
      <c r="T281" s="63">
        <v>0</v>
      </c>
      <c r="U281" s="63">
        <v>12</v>
      </c>
      <c r="V281" s="63"/>
      <c r="W281" s="63"/>
      <c r="X281" s="63"/>
      <c r="Y281" s="63" t="s">
        <v>61</v>
      </c>
      <c r="Z281" s="63">
        <v>22</v>
      </c>
    </row>
    <row r="282" spans="1:26" ht="15.75" thickBot="1" x14ac:dyDescent="0.3">
      <c r="A282" s="64" t="s">
        <v>904</v>
      </c>
      <c r="B282" s="63">
        <v>28</v>
      </c>
      <c r="C282" s="63" t="s">
        <v>45</v>
      </c>
      <c r="D282" s="63" t="s">
        <v>45</v>
      </c>
      <c r="E282" s="63" t="s">
        <v>32</v>
      </c>
      <c r="F282" s="63" t="s">
        <v>58</v>
      </c>
      <c r="G282" s="63" t="s">
        <v>63</v>
      </c>
      <c r="H282" s="63" t="s">
        <v>31</v>
      </c>
      <c r="I282" s="63" t="s">
        <v>32</v>
      </c>
      <c r="J282" s="63" t="s">
        <v>60</v>
      </c>
      <c r="K282" s="63" t="s">
        <v>62</v>
      </c>
      <c r="L282" s="350"/>
      <c r="M282" s="63" t="s">
        <v>38</v>
      </c>
      <c r="N282" s="63" t="s">
        <v>48</v>
      </c>
      <c r="O282" s="63" t="s">
        <v>128</v>
      </c>
      <c r="P282" s="63">
        <v>28</v>
      </c>
      <c r="Q282" s="375">
        <v>1</v>
      </c>
      <c r="R282" s="63">
        <v>6</v>
      </c>
      <c r="S282" s="63">
        <v>4</v>
      </c>
      <c r="T282" s="63">
        <v>0</v>
      </c>
      <c r="U282" s="63">
        <v>13</v>
      </c>
      <c r="V282" s="63"/>
      <c r="W282" s="63">
        <v>6</v>
      </c>
      <c r="X282" s="63"/>
      <c r="Y282" s="63" t="s">
        <v>32</v>
      </c>
      <c r="Z282" s="63">
        <v>11</v>
      </c>
    </row>
    <row r="283" spans="1:26" ht="15.75" thickBot="1" x14ac:dyDescent="0.3">
      <c r="A283" s="64" t="s">
        <v>905</v>
      </c>
      <c r="B283" s="63">
        <v>29</v>
      </c>
      <c r="C283" s="63" t="s">
        <v>29</v>
      </c>
      <c r="D283" s="63" t="s">
        <v>30</v>
      </c>
      <c r="E283" s="63" t="s">
        <v>71</v>
      </c>
      <c r="F283" s="63" t="s">
        <v>60</v>
      </c>
      <c r="G283" s="63" t="s">
        <v>38</v>
      </c>
      <c r="H283" s="63" t="s">
        <v>29</v>
      </c>
      <c r="I283" s="63" t="s">
        <v>45</v>
      </c>
      <c r="J283" s="63" t="s">
        <v>35</v>
      </c>
      <c r="K283" s="63" t="s">
        <v>61</v>
      </c>
      <c r="L283" s="350"/>
      <c r="M283" s="63" t="s">
        <v>48</v>
      </c>
      <c r="N283" s="63" t="s">
        <v>48</v>
      </c>
      <c r="O283" s="63" t="s">
        <v>128</v>
      </c>
      <c r="P283" s="63">
        <v>29</v>
      </c>
      <c r="Q283" s="375">
        <v>4</v>
      </c>
      <c r="R283" s="63">
        <v>5</v>
      </c>
      <c r="S283" s="63">
        <v>2</v>
      </c>
      <c r="T283" s="63">
        <v>0</v>
      </c>
      <c r="U283" s="63">
        <v>34</v>
      </c>
      <c r="V283" s="63"/>
      <c r="W283" s="63"/>
      <c r="X283" s="63"/>
      <c r="Y283" s="63" t="s">
        <v>45</v>
      </c>
      <c r="Z283" s="63">
        <v>28</v>
      </c>
    </row>
    <row r="284" spans="1:26" ht="15.75" thickBot="1" x14ac:dyDescent="0.3">
      <c r="A284" s="64" t="s">
        <v>906</v>
      </c>
      <c r="B284" s="63">
        <v>30</v>
      </c>
      <c r="C284" s="63" t="s">
        <v>35</v>
      </c>
      <c r="D284" s="63" t="s">
        <v>32</v>
      </c>
      <c r="E284" s="63" t="s">
        <v>36</v>
      </c>
      <c r="F284" s="63" t="s">
        <v>34</v>
      </c>
      <c r="G284" s="63" t="s">
        <v>62</v>
      </c>
      <c r="H284" s="63" t="s">
        <v>61</v>
      </c>
      <c r="I284" s="63" t="s">
        <v>48</v>
      </c>
      <c r="J284" s="63" t="s">
        <v>32</v>
      </c>
      <c r="K284" s="63" t="s">
        <v>62</v>
      </c>
      <c r="L284" s="350"/>
      <c r="M284" s="63" t="s">
        <v>64</v>
      </c>
      <c r="N284" s="63" t="s">
        <v>59</v>
      </c>
      <c r="O284" s="63"/>
      <c r="P284" s="63">
        <v>30</v>
      </c>
      <c r="Q284" s="375">
        <v>1</v>
      </c>
      <c r="R284" s="63">
        <v>5</v>
      </c>
      <c r="S284" s="63">
        <v>3</v>
      </c>
      <c r="T284" s="63">
        <v>2</v>
      </c>
      <c r="U284" s="63"/>
      <c r="V284" s="63"/>
      <c r="W284" s="63"/>
      <c r="X284" s="63"/>
      <c r="Y284" s="63" t="s">
        <v>38</v>
      </c>
      <c r="Z284" s="63">
        <v>8</v>
      </c>
    </row>
    <row r="285" spans="1:26" ht="15.75" thickBot="1" x14ac:dyDescent="0.3">
      <c r="A285" s="64" t="s">
        <v>907</v>
      </c>
      <c r="B285" s="63">
        <v>31</v>
      </c>
      <c r="C285" s="63" t="s">
        <v>28</v>
      </c>
      <c r="D285" s="63" t="s">
        <v>49</v>
      </c>
      <c r="E285" s="63" t="s">
        <v>60</v>
      </c>
      <c r="F285" s="63" t="s">
        <v>45</v>
      </c>
      <c r="G285" s="63" t="s">
        <v>33</v>
      </c>
      <c r="H285" s="63" t="s">
        <v>30</v>
      </c>
      <c r="I285" s="63" t="s">
        <v>32</v>
      </c>
      <c r="J285" s="63" t="s">
        <v>61</v>
      </c>
      <c r="K285" s="63" t="s">
        <v>33</v>
      </c>
      <c r="L285" s="350"/>
      <c r="M285" s="63" t="s">
        <v>59</v>
      </c>
      <c r="N285" s="63" t="s">
        <v>47</v>
      </c>
      <c r="O285" s="63" t="s">
        <v>128</v>
      </c>
      <c r="P285" s="63">
        <v>31</v>
      </c>
      <c r="Q285" s="375">
        <v>2</v>
      </c>
      <c r="R285" s="63">
        <v>7</v>
      </c>
      <c r="S285" s="63">
        <v>0</v>
      </c>
      <c r="T285" s="63">
        <v>2</v>
      </c>
      <c r="U285" s="63">
        <v>8</v>
      </c>
      <c r="V285" s="63"/>
      <c r="W285" s="63"/>
      <c r="X285" s="63"/>
      <c r="Y285" s="63" t="s">
        <v>60</v>
      </c>
      <c r="Z285" s="63">
        <v>18</v>
      </c>
    </row>
    <row r="286" spans="1:26" ht="15.75" thickBot="1" x14ac:dyDescent="0.3">
      <c r="A286" s="64" t="s">
        <v>908</v>
      </c>
      <c r="B286" s="63">
        <v>32</v>
      </c>
      <c r="C286" s="63" t="s">
        <v>75</v>
      </c>
      <c r="D286" s="63" t="s">
        <v>28</v>
      </c>
      <c r="E286" s="63" t="s">
        <v>30</v>
      </c>
      <c r="F286" s="63" t="s">
        <v>49</v>
      </c>
      <c r="G286" s="63" t="s">
        <v>32</v>
      </c>
      <c r="H286" s="63" t="s">
        <v>28</v>
      </c>
      <c r="I286" s="63" t="s">
        <v>35</v>
      </c>
      <c r="J286" s="63" t="s">
        <v>45</v>
      </c>
      <c r="K286" s="63" t="s">
        <v>45</v>
      </c>
      <c r="L286" s="350"/>
      <c r="M286" s="63" t="s">
        <v>36</v>
      </c>
      <c r="N286" s="63" t="s">
        <v>36</v>
      </c>
      <c r="O286" s="63" t="s">
        <v>128</v>
      </c>
      <c r="P286" s="63">
        <v>32</v>
      </c>
      <c r="Q286" s="375">
        <v>4</v>
      </c>
      <c r="R286" s="63">
        <v>7</v>
      </c>
      <c r="S286" s="63">
        <v>0</v>
      </c>
      <c r="T286" s="63">
        <v>0</v>
      </c>
      <c r="U286" s="63"/>
      <c r="V286" s="63"/>
      <c r="W286" s="63"/>
      <c r="X286" s="63"/>
      <c r="Y286" s="63" t="s">
        <v>34</v>
      </c>
      <c r="Z286" s="63">
        <v>29</v>
      </c>
    </row>
    <row r="287" spans="1:26" ht="15.75" thickBot="1" x14ac:dyDescent="0.3">
      <c r="A287" s="64" t="s">
        <v>909</v>
      </c>
      <c r="B287" s="63">
        <v>33</v>
      </c>
      <c r="C287" s="63" t="s">
        <v>31</v>
      </c>
      <c r="D287" s="63" t="s">
        <v>72</v>
      </c>
      <c r="E287" s="63" t="s">
        <v>45</v>
      </c>
      <c r="F287" s="63" t="s">
        <v>61</v>
      </c>
      <c r="G287" s="63" t="s">
        <v>49</v>
      </c>
      <c r="H287" s="63" t="s">
        <v>29</v>
      </c>
      <c r="I287" s="63" t="s">
        <v>35</v>
      </c>
      <c r="J287" s="63" t="s">
        <v>61</v>
      </c>
      <c r="K287" s="63" t="s">
        <v>36</v>
      </c>
      <c r="L287" s="350"/>
      <c r="M287" s="63" t="s">
        <v>60</v>
      </c>
      <c r="N287" s="63" t="s">
        <v>36</v>
      </c>
      <c r="O287" s="63" t="s">
        <v>128</v>
      </c>
      <c r="P287" s="63">
        <v>33</v>
      </c>
      <c r="Q287" s="375">
        <v>3</v>
      </c>
      <c r="R287" s="63">
        <v>8</v>
      </c>
      <c r="S287" s="63">
        <v>0</v>
      </c>
      <c r="T287" s="63">
        <v>0</v>
      </c>
      <c r="U287" s="63">
        <v>10</v>
      </c>
      <c r="V287" s="63"/>
      <c r="W287" s="63">
        <v>2</v>
      </c>
      <c r="X287" s="63"/>
      <c r="Y287" s="63" t="s">
        <v>45</v>
      </c>
      <c r="Z287" s="63">
        <v>27</v>
      </c>
    </row>
    <row r="288" spans="1:26" ht="15.75" thickBot="1" x14ac:dyDescent="0.3">
      <c r="A288" s="64" t="s">
        <v>910</v>
      </c>
      <c r="B288" s="63">
        <v>34</v>
      </c>
      <c r="C288" s="63" t="s">
        <v>45</v>
      </c>
      <c r="D288" s="63" t="s">
        <v>35</v>
      </c>
      <c r="E288" s="63" t="s">
        <v>31</v>
      </c>
      <c r="F288" s="63" t="s">
        <v>34</v>
      </c>
      <c r="G288" s="63" t="s">
        <v>62</v>
      </c>
      <c r="H288" s="63" t="s">
        <v>36</v>
      </c>
      <c r="I288" s="63" t="s">
        <v>35</v>
      </c>
      <c r="J288" s="63" t="s">
        <v>45</v>
      </c>
      <c r="K288" s="63" t="s">
        <v>32</v>
      </c>
      <c r="L288" s="350"/>
      <c r="M288" s="63" t="s">
        <v>62</v>
      </c>
      <c r="N288" s="63" t="s">
        <v>39</v>
      </c>
      <c r="O288" s="63" t="s">
        <v>128</v>
      </c>
      <c r="P288" s="63">
        <v>34</v>
      </c>
      <c r="Q288" s="375">
        <v>2</v>
      </c>
      <c r="R288" s="63">
        <v>7</v>
      </c>
      <c r="S288" s="63">
        <v>2</v>
      </c>
      <c r="T288" s="63">
        <v>0</v>
      </c>
      <c r="U288" s="63">
        <v>7</v>
      </c>
      <c r="V288" s="63"/>
      <c r="W288" s="63">
        <v>3</v>
      </c>
      <c r="X288" s="63"/>
      <c r="Y288" s="63" t="s">
        <v>61</v>
      </c>
      <c r="Z288" s="63">
        <v>24</v>
      </c>
    </row>
    <row r="289" spans="1:26" ht="15.75" thickBot="1" x14ac:dyDescent="0.3">
      <c r="A289" s="64" t="s">
        <v>911</v>
      </c>
      <c r="B289" s="63">
        <v>35</v>
      </c>
      <c r="C289" s="63" t="s">
        <v>45</v>
      </c>
      <c r="D289" s="63" t="s">
        <v>36</v>
      </c>
      <c r="E289" s="63" t="s">
        <v>74</v>
      </c>
      <c r="F289" s="63" t="s">
        <v>35</v>
      </c>
      <c r="G289" s="63" t="s">
        <v>38</v>
      </c>
      <c r="H289" s="63" t="s">
        <v>36</v>
      </c>
      <c r="I289" s="63" t="s">
        <v>38</v>
      </c>
      <c r="J289" s="63" t="s">
        <v>32</v>
      </c>
      <c r="K289" s="63" t="s">
        <v>33</v>
      </c>
      <c r="L289" s="350"/>
      <c r="M289" s="63" t="s">
        <v>48</v>
      </c>
      <c r="N289" s="63" t="s">
        <v>38</v>
      </c>
      <c r="O289" s="63" t="s">
        <v>128</v>
      </c>
      <c r="P289" s="63">
        <v>35</v>
      </c>
      <c r="Q289" s="375">
        <v>1</v>
      </c>
      <c r="R289" s="63">
        <v>9</v>
      </c>
      <c r="S289" s="63">
        <v>1</v>
      </c>
      <c r="T289" s="63">
        <v>0</v>
      </c>
      <c r="U289" s="63"/>
      <c r="V289" s="63"/>
      <c r="W289" s="63"/>
      <c r="X289" s="63"/>
      <c r="Y289" s="63" t="s">
        <v>61</v>
      </c>
      <c r="Z289" s="63">
        <v>23</v>
      </c>
    </row>
    <row r="290" spans="1:26" ht="15.75" thickBot="1" x14ac:dyDescent="0.3">
      <c r="A290" s="64" t="s">
        <v>912</v>
      </c>
      <c r="B290" s="63">
        <v>36</v>
      </c>
      <c r="C290" s="63" t="s">
        <v>45</v>
      </c>
      <c r="D290" s="63" t="s">
        <v>45</v>
      </c>
      <c r="E290" s="63" t="s">
        <v>61</v>
      </c>
      <c r="F290" s="63" t="s">
        <v>49</v>
      </c>
      <c r="G290" s="63" t="s">
        <v>48</v>
      </c>
      <c r="H290" s="63" t="s">
        <v>45</v>
      </c>
      <c r="I290" s="63" t="s">
        <v>35</v>
      </c>
      <c r="J290" s="63" t="s">
        <v>60</v>
      </c>
      <c r="K290" s="63" t="s">
        <v>39</v>
      </c>
      <c r="L290" s="350"/>
      <c r="M290" s="63" t="s">
        <v>65</v>
      </c>
      <c r="N290" s="63" t="s">
        <v>59</v>
      </c>
      <c r="O290" s="63" t="s">
        <v>128</v>
      </c>
      <c r="P290" s="63">
        <v>36</v>
      </c>
      <c r="Q290" s="375">
        <v>0</v>
      </c>
      <c r="R290" s="63">
        <v>8</v>
      </c>
      <c r="S290" s="63">
        <v>2</v>
      </c>
      <c r="T290" s="63">
        <v>1</v>
      </c>
      <c r="U290" s="63">
        <v>2</v>
      </c>
      <c r="V290" s="63"/>
      <c r="W290" s="63"/>
      <c r="X290" s="63"/>
      <c r="Y290" s="63" t="s">
        <v>32</v>
      </c>
      <c r="Z290" s="63">
        <v>16</v>
      </c>
    </row>
    <row r="291" spans="1:26" ht="15.75" thickBot="1" x14ac:dyDescent="0.3">
      <c r="A291" s="64" t="s">
        <v>913</v>
      </c>
      <c r="B291" s="63">
        <v>37</v>
      </c>
      <c r="C291" s="63" t="s">
        <v>45</v>
      </c>
      <c r="D291" s="63" t="s">
        <v>35</v>
      </c>
      <c r="E291" s="63" t="s">
        <v>33</v>
      </c>
      <c r="F291" s="63" t="s">
        <v>39</v>
      </c>
      <c r="G291" s="63" t="s">
        <v>38</v>
      </c>
      <c r="H291" s="63" t="s">
        <v>30</v>
      </c>
      <c r="I291" s="63" t="s">
        <v>61</v>
      </c>
      <c r="J291" s="63" t="s">
        <v>35</v>
      </c>
      <c r="K291" s="63" t="s">
        <v>38</v>
      </c>
      <c r="L291" s="350"/>
      <c r="M291" s="63" t="s">
        <v>33</v>
      </c>
      <c r="N291" s="63" t="s">
        <v>48</v>
      </c>
      <c r="O291" s="63" t="s">
        <v>128</v>
      </c>
      <c r="P291" s="63">
        <v>37</v>
      </c>
      <c r="Q291" s="375">
        <v>1</v>
      </c>
      <c r="R291" s="63">
        <v>9</v>
      </c>
      <c r="S291" s="63">
        <v>1</v>
      </c>
      <c r="T291" s="63">
        <v>0</v>
      </c>
      <c r="U291" s="63">
        <v>6</v>
      </c>
      <c r="V291" s="63"/>
      <c r="W291" s="63"/>
      <c r="X291" s="63"/>
      <c r="Y291" s="63" t="s">
        <v>60</v>
      </c>
      <c r="Z291" s="63">
        <v>21</v>
      </c>
    </row>
    <row r="292" spans="1:26" ht="15.75" thickBot="1" x14ac:dyDescent="0.3">
      <c r="A292" s="64" t="s">
        <v>914</v>
      </c>
      <c r="B292" s="63">
        <v>38</v>
      </c>
      <c r="C292" s="63" t="s">
        <v>45</v>
      </c>
      <c r="D292" s="63" t="s">
        <v>45</v>
      </c>
      <c r="E292" s="63" t="s">
        <v>33</v>
      </c>
      <c r="F292" s="63" t="s">
        <v>49</v>
      </c>
      <c r="G292" s="63" t="s">
        <v>63</v>
      </c>
      <c r="H292" s="63" t="s">
        <v>32</v>
      </c>
      <c r="I292" s="63" t="s">
        <v>35</v>
      </c>
      <c r="J292" s="63" t="s">
        <v>38</v>
      </c>
      <c r="K292" s="63" t="s">
        <v>62</v>
      </c>
      <c r="L292" s="350"/>
      <c r="M292" s="63" t="s">
        <v>47</v>
      </c>
      <c r="N292" s="63" t="s">
        <v>64</v>
      </c>
      <c r="O292" s="63" t="s">
        <v>128</v>
      </c>
      <c r="P292" s="63">
        <v>38</v>
      </c>
      <c r="Q292" s="375">
        <v>0</v>
      </c>
      <c r="R292" s="63">
        <v>7</v>
      </c>
      <c r="S292" s="63">
        <v>2</v>
      </c>
      <c r="T292" s="63">
        <v>2</v>
      </c>
      <c r="U292" s="63">
        <v>10</v>
      </c>
      <c r="V292" s="63"/>
      <c r="W292" s="63">
        <v>4</v>
      </c>
      <c r="X292" s="63"/>
      <c r="Y292" s="63" t="s">
        <v>38</v>
      </c>
      <c r="Z292" s="63">
        <v>7</v>
      </c>
    </row>
    <row r="293" spans="1:26" ht="15.75" thickBot="1" x14ac:dyDescent="0.3">
      <c r="A293" s="67" t="s">
        <v>70</v>
      </c>
      <c r="B293" s="63"/>
      <c r="C293" s="67">
        <v>14</v>
      </c>
      <c r="D293" s="67">
        <v>13</v>
      </c>
      <c r="E293" s="67">
        <v>6</v>
      </c>
      <c r="F293" s="67">
        <v>3</v>
      </c>
      <c r="G293" s="67"/>
      <c r="H293" s="67">
        <v>15</v>
      </c>
      <c r="I293" s="67">
        <v>3</v>
      </c>
      <c r="J293" s="67">
        <v>1</v>
      </c>
      <c r="K293" s="67">
        <v>2</v>
      </c>
      <c r="L293" s="356"/>
      <c r="M293" s="67">
        <v>1</v>
      </c>
      <c r="N293" s="67">
        <v>1</v>
      </c>
      <c r="O293" s="67"/>
      <c r="P293" s="63"/>
      <c r="Q293" s="375">
        <v>59</v>
      </c>
      <c r="R293" s="63">
        <v>243</v>
      </c>
      <c r="S293" s="63">
        <v>71</v>
      </c>
      <c r="T293" s="63">
        <v>32</v>
      </c>
      <c r="U293" s="268"/>
      <c r="V293" s="269"/>
      <c r="W293" s="269"/>
      <c r="X293" s="269"/>
      <c r="Y293" s="269"/>
      <c r="Z293" s="270"/>
    </row>
    <row r="294" spans="1:26" x14ac:dyDescent="0.25">
      <c r="A294" s="156" t="s">
        <v>425</v>
      </c>
    </row>
    <row r="295" spans="1:26" x14ac:dyDescent="0.25">
      <c r="A295" s="273" t="e" vm="2">
        <v>#VALUE!</v>
      </c>
      <c r="B295" s="349" t="s">
        <v>79</v>
      </c>
      <c r="C295" s="273" t="e" vm="1">
        <v>#VALUE!</v>
      </c>
    </row>
    <row r="296" spans="1:26" x14ac:dyDescent="0.25">
      <c r="A296" s="273"/>
      <c r="B296" s="59"/>
      <c r="C296" s="273"/>
    </row>
    <row r="297" spans="1:26" x14ac:dyDescent="0.25">
      <c r="A297" s="273"/>
      <c r="B297" s="59"/>
      <c r="C297" s="273"/>
    </row>
    <row r="298" spans="1:26" x14ac:dyDescent="0.25">
      <c r="A298" s="273"/>
      <c r="B298" s="349" t="s">
        <v>80</v>
      </c>
      <c r="C298" s="273"/>
    </row>
    <row r="299" spans="1:26" x14ac:dyDescent="0.25">
      <c r="A299" s="273"/>
      <c r="B299" s="349" t="s">
        <v>81</v>
      </c>
      <c r="C299" s="273"/>
    </row>
    <row r="300" spans="1:26" x14ac:dyDescent="0.25">
      <c r="A300" s="273"/>
      <c r="B300" s="349" t="s">
        <v>82</v>
      </c>
      <c r="C300" s="273"/>
    </row>
    <row r="301" spans="1:26" ht="15.75" thickBot="1" x14ac:dyDescent="0.3">
      <c r="A301" s="273"/>
      <c r="B301" s="349" t="s">
        <v>427</v>
      </c>
      <c r="C301" s="273"/>
    </row>
    <row r="302" spans="1:26" ht="15.75" thickBot="1" x14ac:dyDescent="0.3">
      <c r="A302" s="350" t="s">
        <v>84</v>
      </c>
      <c r="B302" s="63" t="s">
        <v>85</v>
      </c>
      <c r="C302" s="350" t="s">
        <v>86</v>
      </c>
      <c r="D302" s="63" t="s">
        <v>87</v>
      </c>
      <c r="E302" s="350" t="s">
        <v>88</v>
      </c>
      <c r="F302" s="63" t="s">
        <v>118</v>
      </c>
      <c r="G302" s="350" t="s">
        <v>89</v>
      </c>
      <c r="H302" s="63" t="s">
        <v>135</v>
      </c>
    </row>
    <row r="303" spans="1:26" ht="15.75" thickBot="1" x14ac:dyDescent="0.3">
      <c r="A303" s="352" t="s">
        <v>41</v>
      </c>
      <c r="B303" s="352" t="s">
        <v>37</v>
      </c>
      <c r="C303" s="271" t="s">
        <v>50</v>
      </c>
      <c r="D303" s="271" t="s">
        <v>51</v>
      </c>
      <c r="E303" s="271" t="s">
        <v>52</v>
      </c>
      <c r="F303" s="271" t="s">
        <v>53</v>
      </c>
      <c r="G303" s="271" t="s">
        <v>313</v>
      </c>
      <c r="H303" s="271" t="s">
        <v>54</v>
      </c>
      <c r="I303" s="271" t="s">
        <v>55</v>
      </c>
      <c r="J303" s="271" t="s">
        <v>56</v>
      </c>
      <c r="K303" s="271" t="s">
        <v>57</v>
      </c>
      <c r="L303" s="271" t="s">
        <v>178</v>
      </c>
      <c r="M303" s="271" t="s">
        <v>127</v>
      </c>
      <c r="N303" s="352" t="s">
        <v>37</v>
      </c>
      <c r="O303" s="384" t="s">
        <v>154</v>
      </c>
      <c r="P303" s="352" t="s">
        <v>155</v>
      </c>
      <c r="Q303" s="373" t="s">
        <v>156</v>
      </c>
      <c r="R303" s="352" t="s">
        <v>157</v>
      </c>
      <c r="S303" s="354" t="s">
        <v>158</v>
      </c>
      <c r="T303" s="355"/>
      <c r="U303" s="354" t="s">
        <v>159</v>
      </c>
      <c r="V303" s="355"/>
      <c r="W303" s="352" t="s">
        <v>107</v>
      </c>
      <c r="X303" s="352" t="s">
        <v>160</v>
      </c>
    </row>
    <row r="304" spans="1:26" ht="15.75" thickBot="1" x14ac:dyDescent="0.3">
      <c r="A304" s="353"/>
      <c r="B304" s="353"/>
      <c r="C304" s="272"/>
      <c r="D304" s="272"/>
      <c r="E304" s="272"/>
      <c r="F304" s="272"/>
      <c r="G304" s="272"/>
      <c r="H304" s="272"/>
      <c r="I304" s="272"/>
      <c r="J304" s="272"/>
      <c r="K304" s="272"/>
      <c r="L304" s="272"/>
      <c r="M304" s="272"/>
      <c r="N304" s="353"/>
      <c r="O304" s="385"/>
      <c r="P304" s="353"/>
      <c r="Q304" s="374"/>
      <c r="R304" s="353"/>
      <c r="S304" s="351" t="s">
        <v>161</v>
      </c>
      <c r="T304" s="351" t="s">
        <v>162</v>
      </c>
      <c r="U304" s="351" t="s">
        <v>161</v>
      </c>
      <c r="V304" s="351" t="s">
        <v>162</v>
      </c>
      <c r="W304" s="353"/>
      <c r="X304" s="353"/>
    </row>
    <row r="305" spans="1:32" ht="16.5" thickBot="1" x14ac:dyDescent="0.3">
      <c r="A305" s="64" t="s">
        <v>915</v>
      </c>
      <c r="B305" s="63">
        <v>1</v>
      </c>
      <c r="C305" s="63" t="s">
        <v>60</v>
      </c>
      <c r="D305" s="63" t="s">
        <v>49</v>
      </c>
      <c r="E305" s="63" t="s">
        <v>35</v>
      </c>
      <c r="F305" s="63" t="s">
        <v>59</v>
      </c>
      <c r="G305" s="63" t="s">
        <v>65</v>
      </c>
      <c r="H305" s="63" t="s">
        <v>35</v>
      </c>
      <c r="I305" s="63" t="s">
        <v>32</v>
      </c>
      <c r="J305" s="63" t="s">
        <v>32</v>
      </c>
      <c r="K305" s="63" t="s">
        <v>61</v>
      </c>
      <c r="L305" s="63" t="s">
        <v>39</v>
      </c>
      <c r="M305" s="63" t="s">
        <v>128</v>
      </c>
      <c r="N305" s="63">
        <v>1</v>
      </c>
      <c r="O305" s="382">
        <v>0</v>
      </c>
      <c r="P305" s="63">
        <v>8</v>
      </c>
      <c r="Q305" s="375">
        <v>1</v>
      </c>
      <c r="R305" s="63">
        <v>1</v>
      </c>
      <c r="S305" s="63">
        <v>10</v>
      </c>
      <c r="T305" s="63"/>
      <c r="U305" s="63"/>
      <c r="V305" s="63"/>
      <c r="W305" s="63" t="s">
        <v>33</v>
      </c>
      <c r="X305" s="63">
        <v>5</v>
      </c>
      <c r="AE305" s="14">
        <v>0</v>
      </c>
      <c r="AF305" s="14">
        <f>COUNTIF($O$305:$O$339,"=0")</f>
        <v>10</v>
      </c>
    </row>
    <row r="306" spans="1:32" ht="16.5" thickBot="1" x14ac:dyDescent="0.3">
      <c r="A306" s="64" t="s">
        <v>916</v>
      </c>
      <c r="B306" s="63">
        <v>2</v>
      </c>
      <c r="C306" s="63" t="s">
        <v>40</v>
      </c>
      <c r="D306" s="63" t="s">
        <v>60</v>
      </c>
      <c r="E306" s="63" t="s">
        <v>68</v>
      </c>
      <c r="F306" s="63" t="s">
        <v>40</v>
      </c>
      <c r="G306" s="63" t="s">
        <v>58</v>
      </c>
      <c r="H306" s="63" t="s">
        <v>29</v>
      </c>
      <c r="I306" s="63" t="s">
        <v>28</v>
      </c>
      <c r="J306" s="63" t="s">
        <v>45</v>
      </c>
      <c r="K306" s="63" t="s">
        <v>69</v>
      </c>
      <c r="L306" s="63" t="s">
        <v>60</v>
      </c>
      <c r="M306" s="63" t="s">
        <v>128</v>
      </c>
      <c r="N306" s="63">
        <v>2</v>
      </c>
      <c r="O306" s="382">
        <v>6</v>
      </c>
      <c r="P306" s="63">
        <v>3</v>
      </c>
      <c r="Q306" s="375">
        <v>1</v>
      </c>
      <c r="R306" s="63">
        <v>0</v>
      </c>
      <c r="S306" s="63">
        <v>28</v>
      </c>
      <c r="T306" s="63"/>
      <c r="U306" s="63">
        <v>15</v>
      </c>
      <c r="V306" s="63"/>
      <c r="W306" s="63" t="s">
        <v>34</v>
      </c>
      <c r="X306" s="63">
        <v>27</v>
      </c>
      <c r="AE306" s="14">
        <v>1</v>
      </c>
      <c r="AF306" s="14">
        <f>COUNTIF($O$305:$O$339,"=1")</f>
        <v>6</v>
      </c>
    </row>
    <row r="307" spans="1:32" ht="16.5" thickBot="1" x14ac:dyDescent="0.3">
      <c r="A307" s="64" t="s">
        <v>917</v>
      </c>
      <c r="B307" s="63">
        <v>3</v>
      </c>
      <c r="C307" s="63" t="s">
        <v>32</v>
      </c>
      <c r="D307" s="63" t="s">
        <v>35</v>
      </c>
      <c r="E307" s="63" t="s">
        <v>34</v>
      </c>
      <c r="F307" s="63" t="s">
        <v>65</v>
      </c>
      <c r="G307" s="63" t="s">
        <v>60</v>
      </c>
      <c r="H307" s="63" t="s">
        <v>45</v>
      </c>
      <c r="I307" s="63" t="s">
        <v>49</v>
      </c>
      <c r="J307" s="63" t="s">
        <v>32</v>
      </c>
      <c r="K307" s="63" t="s">
        <v>33</v>
      </c>
      <c r="L307" s="63" t="s">
        <v>38</v>
      </c>
      <c r="M307" s="63" t="s">
        <v>128</v>
      </c>
      <c r="N307" s="63">
        <v>3</v>
      </c>
      <c r="O307" s="382">
        <v>1</v>
      </c>
      <c r="P307" s="63">
        <v>8</v>
      </c>
      <c r="Q307" s="375">
        <v>1</v>
      </c>
      <c r="R307" s="63">
        <v>0</v>
      </c>
      <c r="S307" s="63">
        <v>8</v>
      </c>
      <c r="T307" s="63"/>
      <c r="U307" s="63"/>
      <c r="V307" s="63"/>
      <c r="W307" s="63" t="s">
        <v>60</v>
      </c>
      <c r="X307" s="63">
        <v>11</v>
      </c>
      <c r="AE307" s="14">
        <v>2</v>
      </c>
      <c r="AF307" s="14">
        <f>COUNTIF($O$305:$O$339,"=2")</f>
        <v>7</v>
      </c>
    </row>
    <row r="308" spans="1:32" ht="16.5" thickBot="1" x14ac:dyDescent="0.3">
      <c r="A308" s="64" t="s">
        <v>918</v>
      </c>
      <c r="B308" s="63">
        <v>4</v>
      </c>
      <c r="C308" s="63" t="s">
        <v>61</v>
      </c>
      <c r="D308" s="63" t="s">
        <v>30</v>
      </c>
      <c r="E308" s="63" t="s">
        <v>30</v>
      </c>
      <c r="F308" s="63" t="s">
        <v>35</v>
      </c>
      <c r="G308" s="63" t="s">
        <v>49</v>
      </c>
      <c r="H308" s="63" t="s">
        <v>72</v>
      </c>
      <c r="I308" s="63" t="s">
        <v>30</v>
      </c>
      <c r="J308" s="63" t="s">
        <v>49</v>
      </c>
      <c r="K308" s="63" t="s">
        <v>45</v>
      </c>
      <c r="L308" s="63" t="s">
        <v>35</v>
      </c>
      <c r="M308" s="63" t="s">
        <v>128</v>
      </c>
      <c r="N308" s="63">
        <v>4</v>
      </c>
      <c r="O308" s="382">
        <v>4</v>
      </c>
      <c r="P308" s="63">
        <v>6</v>
      </c>
      <c r="Q308" s="375">
        <v>0</v>
      </c>
      <c r="R308" s="63">
        <v>0</v>
      </c>
      <c r="S308" s="63">
        <v>18</v>
      </c>
      <c r="T308" s="63"/>
      <c r="U308" s="63"/>
      <c r="V308" s="63"/>
      <c r="W308" s="63" t="s">
        <v>45</v>
      </c>
      <c r="X308" s="63">
        <v>25</v>
      </c>
      <c r="AE308" s="14">
        <v>3</v>
      </c>
      <c r="AF308" s="14">
        <f>COUNTIF($O$305:$O$339,"=3")</f>
        <v>5</v>
      </c>
    </row>
    <row r="309" spans="1:32" ht="16.5" thickBot="1" x14ac:dyDescent="0.3">
      <c r="A309" s="64" t="s">
        <v>919</v>
      </c>
      <c r="B309" s="63">
        <v>5</v>
      </c>
      <c r="C309" s="63" t="s">
        <v>63</v>
      </c>
      <c r="D309" s="63" t="s">
        <v>60</v>
      </c>
      <c r="E309" s="63" t="s">
        <v>45</v>
      </c>
      <c r="F309" s="63" t="s">
        <v>64</v>
      </c>
      <c r="G309" s="63" t="s">
        <v>65</v>
      </c>
      <c r="H309" s="63" t="s">
        <v>36</v>
      </c>
      <c r="I309" s="63" t="s">
        <v>32</v>
      </c>
      <c r="J309" s="63" t="s">
        <v>33</v>
      </c>
      <c r="K309" s="63" t="s">
        <v>35</v>
      </c>
      <c r="L309" s="63" t="s">
        <v>67</v>
      </c>
      <c r="M309" s="63" t="s">
        <v>130</v>
      </c>
      <c r="N309" s="63">
        <v>5</v>
      </c>
      <c r="O309" s="382">
        <v>0</v>
      </c>
      <c r="P309" s="63">
        <v>6</v>
      </c>
      <c r="Q309" s="375">
        <v>2</v>
      </c>
      <c r="R309" s="63">
        <v>2</v>
      </c>
      <c r="S309" s="63">
        <v>4</v>
      </c>
      <c r="T309" s="63"/>
      <c r="U309" s="63"/>
      <c r="V309" s="63"/>
      <c r="W309" s="63" t="s">
        <v>38</v>
      </c>
      <c r="X309" s="63">
        <v>3</v>
      </c>
      <c r="AE309" s="14">
        <v>4</v>
      </c>
      <c r="AF309" s="14">
        <f>COUNTIF($O$305:$O$339,"=4")</f>
        <v>2</v>
      </c>
    </row>
    <row r="310" spans="1:32" ht="16.5" thickBot="1" x14ac:dyDescent="0.3">
      <c r="A310" s="64" t="s">
        <v>920</v>
      </c>
      <c r="B310" s="63">
        <v>6</v>
      </c>
      <c r="C310" s="63" t="s">
        <v>33</v>
      </c>
      <c r="D310" s="63" t="s">
        <v>61</v>
      </c>
      <c r="E310" s="63" t="s">
        <v>60</v>
      </c>
      <c r="F310" s="63" t="s">
        <v>58</v>
      </c>
      <c r="G310" s="63" t="s">
        <v>58</v>
      </c>
      <c r="H310" s="63" t="s">
        <v>32</v>
      </c>
      <c r="I310" s="63" t="s">
        <v>66</v>
      </c>
      <c r="J310" s="63" t="s">
        <v>33</v>
      </c>
      <c r="K310" s="63" t="s">
        <v>45</v>
      </c>
      <c r="L310" s="63" t="s">
        <v>33</v>
      </c>
      <c r="M310" s="63" t="s">
        <v>128</v>
      </c>
      <c r="N310" s="63">
        <v>6</v>
      </c>
      <c r="O310" s="382">
        <v>0</v>
      </c>
      <c r="P310" s="63">
        <v>7</v>
      </c>
      <c r="Q310" s="375">
        <v>2</v>
      </c>
      <c r="R310" s="63">
        <v>1</v>
      </c>
      <c r="S310" s="63">
        <v>3</v>
      </c>
      <c r="T310" s="63"/>
      <c r="U310" s="63"/>
      <c r="V310" s="63"/>
      <c r="W310" s="63" t="s">
        <v>38</v>
      </c>
      <c r="X310" s="63">
        <v>2</v>
      </c>
      <c r="AE310" s="14">
        <v>5</v>
      </c>
      <c r="AF310" s="14">
        <f>COUNTIF($O$305:$O$339,"=5")</f>
        <v>1</v>
      </c>
    </row>
    <row r="311" spans="1:32" ht="16.5" thickBot="1" x14ac:dyDescent="0.3">
      <c r="A311" s="64" t="s">
        <v>921</v>
      </c>
      <c r="B311" s="63">
        <v>7</v>
      </c>
      <c r="C311" s="63" t="s">
        <v>36</v>
      </c>
      <c r="D311" s="63" t="s">
        <v>32</v>
      </c>
      <c r="E311" s="63" t="s">
        <v>36</v>
      </c>
      <c r="F311" s="63" t="s">
        <v>63</v>
      </c>
      <c r="G311" s="63" t="s">
        <v>59</v>
      </c>
      <c r="H311" s="63" t="s">
        <v>36</v>
      </c>
      <c r="I311" s="63" t="s">
        <v>62</v>
      </c>
      <c r="J311" s="63" t="s">
        <v>39</v>
      </c>
      <c r="K311" s="63" t="s">
        <v>33</v>
      </c>
      <c r="L311" s="63" t="s">
        <v>63</v>
      </c>
      <c r="M311" s="63" t="s">
        <v>129</v>
      </c>
      <c r="N311" s="63">
        <v>7</v>
      </c>
      <c r="O311" s="382">
        <v>0</v>
      </c>
      <c r="P311" s="63">
        <v>6</v>
      </c>
      <c r="Q311" s="375">
        <v>3</v>
      </c>
      <c r="R311" s="63">
        <v>1</v>
      </c>
      <c r="S311" s="63">
        <v>11</v>
      </c>
      <c r="T311" s="63"/>
      <c r="U311" s="63"/>
      <c r="V311" s="63"/>
      <c r="W311" s="63" t="s">
        <v>33</v>
      </c>
      <c r="X311" s="63">
        <v>4</v>
      </c>
      <c r="AE311" s="14">
        <v>6</v>
      </c>
      <c r="AF311" s="14">
        <f>COUNTIF($O$305:$O$339,"=6")</f>
        <v>3</v>
      </c>
    </row>
    <row r="312" spans="1:32" ht="16.5" thickBot="1" x14ac:dyDescent="0.3">
      <c r="A312" s="64" t="s">
        <v>922</v>
      </c>
      <c r="B312" s="63">
        <v>8</v>
      </c>
      <c r="C312" s="63" t="s">
        <v>49</v>
      </c>
      <c r="D312" s="63" t="s">
        <v>38</v>
      </c>
      <c r="E312" s="63" t="s">
        <v>75</v>
      </c>
      <c r="F312" s="63" t="s">
        <v>58</v>
      </c>
      <c r="G312" s="63" t="s">
        <v>65</v>
      </c>
      <c r="H312" s="63" t="s">
        <v>28</v>
      </c>
      <c r="I312" s="63" t="s">
        <v>33</v>
      </c>
      <c r="J312" s="63" t="s">
        <v>45</v>
      </c>
      <c r="K312" s="63" t="s">
        <v>35</v>
      </c>
      <c r="L312" s="63" t="s">
        <v>67</v>
      </c>
      <c r="M312" s="63" t="s">
        <v>130</v>
      </c>
      <c r="N312" s="63">
        <v>8</v>
      </c>
      <c r="O312" s="382">
        <v>2</v>
      </c>
      <c r="P312" s="63">
        <v>5</v>
      </c>
      <c r="Q312" s="375">
        <v>2</v>
      </c>
      <c r="R312" s="63">
        <v>1</v>
      </c>
      <c r="S312" s="63">
        <v>3</v>
      </c>
      <c r="T312" s="63"/>
      <c r="U312" s="63"/>
      <c r="V312" s="63"/>
      <c r="W312" s="63" t="s">
        <v>60</v>
      </c>
      <c r="X312" s="63">
        <v>12</v>
      </c>
      <c r="AE312" s="14">
        <v>7</v>
      </c>
      <c r="AF312" s="14">
        <f>COUNTIF($O$305:$O$339,"=7")</f>
        <v>1</v>
      </c>
    </row>
    <row r="313" spans="1:32" ht="16.5" thickBot="1" x14ac:dyDescent="0.3">
      <c r="A313" s="64" t="s">
        <v>923</v>
      </c>
      <c r="B313" s="63">
        <v>9</v>
      </c>
      <c r="C313" s="63" t="s">
        <v>45</v>
      </c>
      <c r="D313" s="63" t="s">
        <v>29</v>
      </c>
      <c r="E313" s="63" t="s">
        <v>40</v>
      </c>
      <c r="F313" s="63" t="s">
        <v>48</v>
      </c>
      <c r="G313" s="63" t="s">
        <v>58</v>
      </c>
      <c r="H313" s="63" t="s">
        <v>35</v>
      </c>
      <c r="I313" s="63" t="s">
        <v>36</v>
      </c>
      <c r="J313" s="63" t="s">
        <v>45</v>
      </c>
      <c r="K313" s="63" t="s">
        <v>45</v>
      </c>
      <c r="L313" s="63" t="s">
        <v>63</v>
      </c>
      <c r="M313" s="63" t="s">
        <v>129</v>
      </c>
      <c r="N313" s="63">
        <v>9</v>
      </c>
      <c r="O313" s="382">
        <v>2</v>
      </c>
      <c r="P313" s="63">
        <v>5</v>
      </c>
      <c r="Q313" s="375">
        <v>3</v>
      </c>
      <c r="R313" s="63">
        <v>0</v>
      </c>
      <c r="S313" s="63">
        <v>16</v>
      </c>
      <c r="T313" s="63"/>
      <c r="U313" s="63">
        <v>2</v>
      </c>
      <c r="V313" s="63"/>
      <c r="W313" s="63" t="s">
        <v>49</v>
      </c>
      <c r="X313" s="63">
        <v>18</v>
      </c>
      <c r="AE313" s="14">
        <v>8</v>
      </c>
      <c r="AF313" s="14">
        <f>COUNTIF($O$305:$O$339,"=8")</f>
        <v>0</v>
      </c>
    </row>
    <row r="314" spans="1:32" ht="16.5" thickBot="1" x14ac:dyDescent="0.3">
      <c r="A314" s="64" t="s">
        <v>924</v>
      </c>
      <c r="B314" s="63">
        <v>10</v>
      </c>
      <c r="C314" s="63" t="s">
        <v>35</v>
      </c>
      <c r="D314" s="63" t="s">
        <v>60</v>
      </c>
      <c r="E314" s="63" t="s">
        <v>34</v>
      </c>
      <c r="F314" s="63" t="s">
        <v>48</v>
      </c>
      <c r="G314" s="63" t="s">
        <v>62</v>
      </c>
      <c r="H314" s="63" t="s">
        <v>49</v>
      </c>
      <c r="I314" s="63" t="s">
        <v>49</v>
      </c>
      <c r="J314" s="63" t="s">
        <v>32</v>
      </c>
      <c r="K314" s="63" t="s">
        <v>72</v>
      </c>
      <c r="L314" s="63" t="s">
        <v>61</v>
      </c>
      <c r="M314" s="63" t="s">
        <v>128</v>
      </c>
      <c r="N314" s="63">
        <v>10</v>
      </c>
      <c r="O314" s="382">
        <v>2</v>
      </c>
      <c r="P314" s="63">
        <v>6</v>
      </c>
      <c r="Q314" s="375">
        <v>2</v>
      </c>
      <c r="R314" s="63">
        <v>0</v>
      </c>
      <c r="S314" s="63">
        <v>9</v>
      </c>
      <c r="T314" s="63"/>
      <c r="U314" s="63"/>
      <c r="V314" s="63"/>
      <c r="W314" s="63" t="s">
        <v>61</v>
      </c>
      <c r="X314" s="63">
        <v>16</v>
      </c>
      <c r="AE314" s="14">
        <v>9</v>
      </c>
      <c r="AF314" s="14">
        <f>COUNTIF($O$305:$O$339,"=9")</f>
        <v>0</v>
      </c>
    </row>
    <row r="315" spans="1:32" ht="16.5" thickBot="1" x14ac:dyDescent="0.3">
      <c r="A315" s="64" t="s">
        <v>925</v>
      </c>
      <c r="B315" s="63">
        <v>11</v>
      </c>
      <c r="C315" s="63" t="s">
        <v>38</v>
      </c>
      <c r="D315" s="63" t="s">
        <v>35</v>
      </c>
      <c r="E315" s="63" t="s">
        <v>45</v>
      </c>
      <c r="F315" s="63" t="s">
        <v>63</v>
      </c>
      <c r="G315" s="63" t="s">
        <v>60</v>
      </c>
      <c r="H315" s="63" t="s">
        <v>60</v>
      </c>
      <c r="I315" s="63" t="s">
        <v>61</v>
      </c>
      <c r="J315" s="63" t="s">
        <v>61</v>
      </c>
      <c r="K315" s="63" t="s">
        <v>60</v>
      </c>
      <c r="L315" s="63" t="s">
        <v>33</v>
      </c>
      <c r="M315" s="63" t="s">
        <v>128</v>
      </c>
      <c r="N315" s="63">
        <v>11</v>
      </c>
      <c r="O315" s="382">
        <v>0</v>
      </c>
      <c r="P315" s="63">
        <v>9</v>
      </c>
      <c r="Q315" s="375">
        <v>1</v>
      </c>
      <c r="R315" s="63">
        <v>0</v>
      </c>
      <c r="S315" s="63">
        <v>6</v>
      </c>
      <c r="T315" s="63"/>
      <c r="U315" s="63"/>
      <c r="V315" s="63"/>
      <c r="W315" s="63" t="s">
        <v>60</v>
      </c>
      <c r="X315" s="63">
        <v>10</v>
      </c>
      <c r="AE315" s="14">
        <v>10</v>
      </c>
      <c r="AF315" s="14">
        <f>COUNTIF($O$305:$O$339,"=10")</f>
        <v>0</v>
      </c>
    </row>
    <row r="316" spans="1:32" ht="16.5" thickBot="1" x14ac:dyDescent="0.3">
      <c r="A316" s="64" t="s">
        <v>926</v>
      </c>
      <c r="B316" s="63">
        <v>12</v>
      </c>
      <c r="C316" s="63"/>
      <c r="D316" s="63"/>
      <c r="E316" s="63"/>
      <c r="F316" s="63" t="s">
        <v>487</v>
      </c>
      <c r="G316" s="63"/>
      <c r="H316" s="63" t="s">
        <v>72</v>
      </c>
      <c r="I316" s="63"/>
      <c r="J316" s="63" t="s">
        <v>72</v>
      </c>
      <c r="K316" s="63"/>
      <c r="L316" s="63"/>
      <c r="M316" s="63"/>
      <c r="N316" s="63">
        <v>12</v>
      </c>
      <c r="O316" s="382">
        <v>3</v>
      </c>
      <c r="P316" s="63">
        <v>0</v>
      </c>
      <c r="Q316" s="375">
        <v>0</v>
      </c>
      <c r="R316" s="63">
        <v>0</v>
      </c>
      <c r="S316" s="63">
        <v>1</v>
      </c>
      <c r="T316" s="63"/>
      <c r="U316" s="63"/>
      <c r="V316" s="63"/>
      <c r="W316" s="63" t="s">
        <v>927</v>
      </c>
      <c r="X316" s="63">
        <v>30</v>
      </c>
      <c r="AE316" s="14">
        <v>11</v>
      </c>
      <c r="AF316" s="14">
        <f>COUNTIF($O$305:$O$339,"=11")</f>
        <v>0</v>
      </c>
    </row>
    <row r="317" spans="1:32" ht="16.5" thickBot="1" x14ac:dyDescent="0.3">
      <c r="A317" s="64" t="s">
        <v>928</v>
      </c>
      <c r="B317" s="63">
        <v>13</v>
      </c>
      <c r="C317" s="63" t="s">
        <v>61</v>
      </c>
      <c r="D317" s="63" t="s">
        <v>45</v>
      </c>
      <c r="E317" s="63" t="s">
        <v>72</v>
      </c>
      <c r="F317" s="63" t="s">
        <v>39</v>
      </c>
      <c r="G317" s="63" t="s">
        <v>38</v>
      </c>
      <c r="H317" s="63" t="s">
        <v>35</v>
      </c>
      <c r="I317" s="63" t="s">
        <v>49</v>
      </c>
      <c r="J317" s="63" t="s">
        <v>49</v>
      </c>
      <c r="K317" s="63" t="s">
        <v>33</v>
      </c>
      <c r="L317" s="63" t="s">
        <v>32</v>
      </c>
      <c r="M317" s="63" t="s">
        <v>128</v>
      </c>
      <c r="N317" s="63">
        <v>13</v>
      </c>
      <c r="O317" s="382">
        <v>1</v>
      </c>
      <c r="P317" s="63">
        <v>9</v>
      </c>
      <c r="Q317" s="375">
        <v>0</v>
      </c>
      <c r="R317" s="63">
        <v>0</v>
      </c>
      <c r="S317" s="63">
        <v>4</v>
      </c>
      <c r="T317" s="63"/>
      <c r="U317" s="63">
        <v>1</v>
      </c>
      <c r="V317" s="63"/>
      <c r="W317" s="63" t="s">
        <v>61</v>
      </c>
      <c r="X317" s="63">
        <v>17</v>
      </c>
      <c r="AE317" s="14">
        <v>12</v>
      </c>
      <c r="AF317" s="14">
        <f>COUNTIF($O$305:$O$339,"=12")</f>
        <v>0</v>
      </c>
    </row>
    <row r="318" spans="1:32" ht="16.5" thickBot="1" x14ac:dyDescent="0.3">
      <c r="A318" s="64" t="s">
        <v>929</v>
      </c>
      <c r="B318" s="63">
        <v>14</v>
      </c>
      <c r="C318" s="63" t="s">
        <v>38</v>
      </c>
      <c r="D318" s="63" t="s">
        <v>45</v>
      </c>
      <c r="E318" s="63" t="s">
        <v>36</v>
      </c>
      <c r="F318" s="63" t="s">
        <v>33</v>
      </c>
      <c r="G318" s="63" t="s">
        <v>59</v>
      </c>
      <c r="H318" s="63" t="s">
        <v>30</v>
      </c>
      <c r="I318" s="63" t="s">
        <v>39</v>
      </c>
      <c r="J318" s="63" t="s">
        <v>36</v>
      </c>
      <c r="K318" s="63" t="s">
        <v>45</v>
      </c>
      <c r="L318" s="63" t="s">
        <v>32</v>
      </c>
      <c r="M318" s="63" t="s">
        <v>129</v>
      </c>
      <c r="N318" s="63">
        <v>14</v>
      </c>
      <c r="O318" s="382">
        <v>1</v>
      </c>
      <c r="P318" s="63">
        <v>8</v>
      </c>
      <c r="Q318" s="375">
        <v>0</v>
      </c>
      <c r="R318" s="63">
        <v>1</v>
      </c>
      <c r="S318" s="63">
        <v>11</v>
      </c>
      <c r="T318" s="63"/>
      <c r="U318" s="63"/>
      <c r="V318" s="63"/>
      <c r="W318" s="63" t="s">
        <v>61</v>
      </c>
      <c r="X318" s="63">
        <v>13</v>
      </c>
      <c r="AE318" s="14">
        <v>13</v>
      </c>
      <c r="AF318" s="14">
        <f>COUNTIF($O$305:$O$339,"=13")</f>
        <v>0</v>
      </c>
    </row>
    <row r="319" spans="1:32" ht="15.75" thickBot="1" x14ac:dyDescent="0.3">
      <c r="A319" s="64" t="s">
        <v>930</v>
      </c>
      <c r="B319" s="63">
        <v>15</v>
      </c>
      <c r="C319" s="63" t="s">
        <v>48</v>
      </c>
      <c r="D319" s="63" t="s">
        <v>45</v>
      </c>
      <c r="E319" s="63" t="s">
        <v>49</v>
      </c>
      <c r="F319" s="63" t="s">
        <v>38</v>
      </c>
      <c r="G319" s="63" t="s">
        <v>46</v>
      </c>
      <c r="H319" s="63" t="s">
        <v>31</v>
      </c>
      <c r="I319" s="63" t="s">
        <v>47</v>
      </c>
      <c r="J319" s="63" t="s">
        <v>40</v>
      </c>
      <c r="K319" s="63" t="s">
        <v>31</v>
      </c>
      <c r="L319" s="63" t="s">
        <v>32</v>
      </c>
      <c r="M319" s="63" t="s">
        <v>128</v>
      </c>
      <c r="N319" s="63">
        <v>15</v>
      </c>
      <c r="O319" s="382">
        <v>3</v>
      </c>
      <c r="P319" s="63">
        <v>4</v>
      </c>
      <c r="Q319" s="375">
        <v>1</v>
      </c>
      <c r="R319" s="63">
        <v>2</v>
      </c>
      <c r="S319" s="63">
        <v>14</v>
      </c>
      <c r="T319" s="63"/>
      <c r="U319" s="63"/>
      <c r="V319" s="63"/>
      <c r="W319" s="63" t="s">
        <v>32</v>
      </c>
      <c r="X319" s="63">
        <v>8</v>
      </c>
      <c r="AF319">
        <f>SUM(AF305:AF318)</f>
        <v>35</v>
      </c>
    </row>
    <row r="320" spans="1:32" ht="15.75" thickBot="1" x14ac:dyDescent="0.3">
      <c r="A320" s="64" t="s">
        <v>931</v>
      </c>
      <c r="B320" s="63">
        <v>16</v>
      </c>
      <c r="C320" s="63" t="s">
        <v>68</v>
      </c>
      <c r="D320" s="63" t="s">
        <v>45</v>
      </c>
      <c r="E320" s="63" t="s">
        <v>34</v>
      </c>
      <c r="F320" s="63" t="s">
        <v>49</v>
      </c>
      <c r="G320" s="63" t="s">
        <v>32</v>
      </c>
      <c r="H320" s="63" t="s">
        <v>28</v>
      </c>
      <c r="I320" s="63" t="s">
        <v>28</v>
      </c>
      <c r="J320" s="63" t="s">
        <v>40</v>
      </c>
      <c r="K320" s="63" t="s">
        <v>72</v>
      </c>
      <c r="L320" s="63" t="s">
        <v>69</v>
      </c>
      <c r="M320" s="63" t="s">
        <v>129</v>
      </c>
      <c r="N320" s="63">
        <v>16</v>
      </c>
      <c r="O320" s="382">
        <v>7</v>
      </c>
      <c r="P320" s="63">
        <v>3</v>
      </c>
      <c r="Q320" s="375">
        <v>0</v>
      </c>
      <c r="R320" s="63">
        <v>0</v>
      </c>
      <c r="S320" s="63">
        <v>25</v>
      </c>
      <c r="T320" s="63"/>
      <c r="U320" s="63"/>
      <c r="V320" s="63"/>
      <c r="W320" s="63" t="s">
        <v>31</v>
      </c>
      <c r="X320" s="63">
        <v>28</v>
      </c>
    </row>
    <row r="321" spans="1:24" ht="15.75" thickBot="1" x14ac:dyDescent="0.3">
      <c r="A321" s="64" t="s">
        <v>932</v>
      </c>
      <c r="B321" s="63">
        <v>17</v>
      </c>
      <c r="C321" s="63" t="s">
        <v>48</v>
      </c>
      <c r="D321" s="63" t="s">
        <v>45</v>
      </c>
      <c r="E321" s="63" t="s">
        <v>45</v>
      </c>
      <c r="F321" s="63" t="s">
        <v>65</v>
      </c>
      <c r="G321" s="63" t="s">
        <v>59</v>
      </c>
      <c r="H321" s="63" t="s">
        <v>38</v>
      </c>
      <c r="I321" s="63" t="s">
        <v>35</v>
      </c>
      <c r="J321" s="63" t="s">
        <v>36</v>
      </c>
      <c r="K321" s="63" t="s">
        <v>45</v>
      </c>
      <c r="L321" s="63" t="s">
        <v>48</v>
      </c>
      <c r="M321" s="63" t="s">
        <v>128</v>
      </c>
      <c r="N321" s="63">
        <v>17</v>
      </c>
      <c r="O321" s="382">
        <v>0</v>
      </c>
      <c r="P321" s="63">
        <v>6</v>
      </c>
      <c r="Q321" s="375">
        <v>3</v>
      </c>
      <c r="R321" s="63">
        <v>1</v>
      </c>
      <c r="S321" s="63">
        <v>10</v>
      </c>
      <c r="T321" s="63"/>
      <c r="U321" s="63">
        <v>2</v>
      </c>
      <c r="V321" s="63"/>
      <c r="W321" s="63" t="s">
        <v>32</v>
      </c>
      <c r="X321" s="63">
        <v>7</v>
      </c>
    </row>
    <row r="322" spans="1:24" ht="15.75" thickBot="1" x14ac:dyDescent="0.3">
      <c r="A322" s="64" t="s">
        <v>933</v>
      </c>
      <c r="B322" s="63">
        <v>18</v>
      </c>
      <c r="C322" s="63" t="s">
        <v>60</v>
      </c>
      <c r="D322" s="63" t="s">
        <v>35</v>
      </c>
      <c r="E322" s="63" t="s">
        <v>40</v>
      </c>
      <c r="F322" s="63" t="s">
        <v>62</v>
      </c>
      <c r="G322" s="63" t="s">
        <v>62</v>
      </c>
      <c r="H322" s="63" t="s">
        <v>35</v>
      </c>
      <c r="I322" s="63" t="s">
        <v>45</v>
      </c>
      <c r="J322" s="63" t="s">
        <v>49</v>
      </c>
      <c r="K322" s="63" t="s">
        <v>69</v>
      </c>
      <c r="L322" s="63" t="s">
        <v>59</v>
      </c>
      <c r="M322" s="63" t="s">
        <v>130</v>
      </c>
      <c r="N322" s="63">
        <v>18</v>
      </c>
      <c r="O322" s="382">
        <v>2</v>
      </c>
      <c r="P322" s="63">
        <v>5</v>
      </c>
      <c r="Q322" s="375">
        <v>2</v>
      </c>
      <c r="R322" s="63">
        <v>1</v>
      </c>
      <c r="S322" s="63">
        <v>10</v>
      </c>
      <c r="T322" s="63"/>
      <c r="U322" s="63"/>
      <c r="V322" s="63"/>
      <c r="W322" s="63" t="s">
        <v>61</v>
      </c>
      <c r="X322" s="63">
        <v>14</v>
      </c>
    </row>
    <row r="323" spans="1:24" ht="15.75" thickBot="1" x14ac:dyDescent="0.3">
      <c r="A323" s="64" t="s">
        <v>934</v>
      </c>
      <c r="B323" s="63">
        <v>19</v>
      </c>
      <c r="C323" s="63"/>
      <c r="D323" s="63"/>
      <c r="E323" s="63"/>
      <c r="F323" s="63"/>
      <c r="G323" s="63"/>
      <c r="H323" s="63"/>
      <c r="I323" s="63"/>
      <c r="J323" s="63"/>
      <c r="K323" s="63"/>
      <c r="L323" s="63"/>
      <c r="M323" s="63"/>
      <c r="N323" s="63">
        <v>19</v>
      </c>
      <c r="O323" s="382">
        <v>0</v>
      </c>
      <c r="P323" s="63">
        <v>0</v>
      </c>
      <c r="Q323" s="375">
        <v>0</v>
      </c>
      <c r="R323" s="63">
        <v>0</v>
      </c>
      <c r="S323" s="63"/>
      <c r="T323" s="63"/>
      <c r="U323" s="63"/>
      <c r="V323" s="63"/>
      <c r="W323" s="63"/>
      <c r="X323" s="63">
        <v>31</v>
      </c>
    </row>
    <row r="324" spans="1:24" ht="15.75" thickBot="1" x14ac:dyDescent="0.3">
      <c r="A324" s="64" t="s">
        <v>935</v>
      </c>
      <c r="B324" s="63">
        <v>20</v>
      </c>
      <c r="C324" s="63" t="s">
        <v>62</v>
      </c>
      <c r="D324" s="63" t="s">
        <v>49</v>
      </c>
      <c r="E324" s="63" t="s">
        <v>48</v>
      </c>
      <c r="F324" s="63" t="s">
        <v>64</v>
      </c>
      <c r="G324" s="63" t="s">
        <v>48</v>
      </c>
      <c r="H324" s="63" t="s">
        <v>60</v>
      </c>
      <c r="I324" s="63" t="s">
        <v>39</v>
      </c>
      <c r="J324" s="63" t="s">
        <v>48</v>
      </c>
      <c r="K324" s="63" t="s">
        <v>45</v>
      </c>
      <c r="L324" s="63" t="s">
        <v>47</v>
      </c>
      <c r="M324" s="63" t="s">
        <v>130</v>
      </c>
      <c r="N324" s="63">
        <v>20</v>
      </c>
      <c r="O324" s="382">
        <v>0</v>
      </c>
      <c r="P324" s="63">
        <v>4</v>
      </c>
      <c r="Q324" s="375">
        <v>4</v>
      </c>
      <c r="R324" s="63">
        <v>2</v>
      </c>
      <c r="S324" s="63">
        <v>2</v>
      </c>
      <c r="T324" s="63"/>
      <c r="U324" s="63"/>
      <c r="V324" s="63"/>
      <c r="W324" s="63" t="s">
        <v>48</v>
      </c>
      <c r="X324" s="63">
        <v>1</v>
      </c>
    </row>
    <row r="325" spans="1:24" ht="15.75" thickBot="1" x14ac:dyDescent="0.3">
      <c r="A325" s="64" t="s">
        <v>936</v>
      </c>
      <c r="B325" s="63">
        <v>21</v>
      </c>
      <c r="C325" s="63" t="s">
        <v>74</v>
      </c>
      <c r="D325" s="63" t="s">
        <v>77</v>
      </c>
      <c r="E325" s="63" t="s">
        <v>31</v>
      </c>
      <c r="F325" s="63" t="s">
        <v>36</v>
      </c>
      <c r="G325" s="63" t="s">
        <v>67</v>
      </c>
      <c r="H325" s="63" t="s">
        <v>35</v>
      </c>
      <c r="I325" s="63" t="s">
        <v>28</v>
      </c>
      <c r="J325" s="63" t="s">
        <v>106</v>
      </c>
      <c r="K325" s="63" t="s">
        <v>69</v>
      </c>
      <c r="L325" s="63" t="s">
        <v>35</v>
      </c>
      <c r="M325" s="63" t="s">
        <v>128</v>
      </c>
      <c r="N325" s="63">
        <v>21</v>
      </c>
      <c r="O325" s="382">
        <v>6</v>
      </c>
      <c r="P325" s="63">
        <v>3</v>
      </c>
      <c r="Q325" s="375">
        <v>0</v>
      </c>
      <c r="R325" s="63">
        <v>1</v>
      </c>
      <c r="S325" s="63">
        <v>42</v>
      </c>
      <c r="T325" s="63"/>
      <c r="U325" s="63">
        <v>7</v>
      </c>
      <c r="V325" s="63"/>
      <c r="W325" s="63" t="s">
        <v>31</v>
      </c>
      <c r="X325" s="63">
        <v>29</v>
      </c>
    </row>
    <row r="326" spans="1:24" ht="15.75" thickBot="1" x14ac:dyDescent="0.3">
      <c r="A326" s="64" t="s">
        <v>937</v>
      </c>
      <c r="B326" s="63">
        <v>22</v>
      </c>
      <c r="C326" s="63" t="s">
        <v>38</v>
      </c>
      <c r="D326" s="63" t="s">
        <v>36</v>
      </c>
      <c r="E326" s="63" t="s">
        <v>36</v>
      </c>
      <c r="F326" s="63" t="s">
        <v>63</v>
      </c>
      <c r="G326" s="63" t="s">
        <v>39</v>
      </c>
      <c r="H326" s="63" t="s">
        <v>28</v>
      </c>
      <c r="I326" s="63" t="s">
        <v>66</v>
      </c>
      <c r="J326" s="63" t="s">
        <v>36</v>
      </c>
      <c r="K326" s="63" t="s">
        <v>69</v>
      </c>
      <c r="L326" s="63" t="s">
        <v>58</v>
      </c>
      <c r="M326" s="63" t="s">
        <v>130</v>
      </c>
      <c r="N326" s="63">
        <v>22</v>
      </c>
      <c r="O326" s="382">
        <v>2</v>
      </c>
      <c r="P326" s="63">
        <v>5</v>
      </c>
      <c r="Q326" s="375">
        <v>2</v>
      </c>
      <c r="R326" s="63">
        <v>1</v>
      </c>
      <c r="S326" s="63">
        <v>2</v>
      </c>
      <c r="T326" s="63"/>
      <c r="U326" s="63"/>
      <c r="V326" s="63"/>
      <c r="W326" s="63" t="s">
        <v>60</v>
      </c>
      <c r="X326" s="63">
        <v>10</v>
      </c>
    </row>
    <row r="327" spans="1:24" ht="15.75" thickBot="1" x14ac:dyDescent="0.3">
      <c r="A327" s="64" t="s">
        <v>938</v>
      </c>
      <c r="B327" s="63">
        <v>23</v>
      </c>
      <c r="C327" s="63" t="s">
        <v>40</v>
      </c>
      <c r="D327" s="63" t="s">
        <v>28</v>
      </c>
      <c r="E327" s="63" t="s">
        <v>30</v>
      </c>
      <c r="F327" s="63" t="s">
        <v>60</v>
      </c>
      <c r="G327" s="63" t="s">
        <v>48</v>
      </c>
      <c r="H327" s="63" t="s">
        <v>34</v>
      </c>
      <c r="I327" s="63" t="s">
        <v>38</v>
      </c>
      <c r="J327" s="63" t="s">
        <v>60</v>
      </c>
      <c r="K327" s="63" t="s">
        <v>45</v>
      </c>
      <c r="L327" s="63" t="s">
        <v>32</v>
      </c>
      <c r="M327" s="63" t="s">
        <v>128</v>
      </c>
      <c r="N327" s="63">
        <v>23</v>
      </c>
      <c r="O327" s="382">
        <v>4</v>
      </c>
      <c r="P327" s="63">
        <v>5</v>
      </c>
      <c r="Q327" s="375">
        <v>1</v>
      </c>
      <c r="R327" s="63">
        <v>0</v>
      </c>
      <c r="S327" s="63">
        <v>10</v>
      </c>
      <c r="T327" s="63"/>
      <c r="U327" s="63">
        <v>2</v>
      </c>
      <c r="V327" s="63"/>
      <c r="W327" s="63" t="s">
        <v>35</v>
      </c>
      <c r="X327" s="63">
        <v>20</v>
      </c>
    </row>
    <row r="328" spans="1:24" ht="15.75" thickBot="1" x14ac:dyDescent="0.3">
      <c r="A328" s="64" t="s">
        <v>939</v>
      </c>
      <c r="B328" s="63">
        <v>24</v>
      </c>
      <c r="C328" s="63" t="s">
        <v>33</v>
      </c>
      <c r="D328" s="63" t="s">
        <v>35</v>
      </c>
      <c r="E328" s="63" t="s">
        <v>30</v>
      </c>
      <c r="F328" s="63" t="s">
        <v>58</v>
      </c>
      <c r="G328" s="63" t="s">
        <v>59</v>
      </c>
      <c r="H328" s="63" t="s">
        <v>61</v>
      </c>
      <c r="I328" s="63" t="s">
        <v>61</v>
      </c>
      <c r="J328" s="63" t="s">
        <v>49</v>
      </c>
      <c r="K328" s="63" t="s">
        <v>60</v>
      </c>
      <c r="L328" s="63" t="s">
        <v>49</v>
      </c>
      <c r="M328" s="63" t="s">
        <v>128</v>
      </c>
      <c r="N328" s="63">
        <v>24</v>
      </c>
      <c r="O328" s="382">
        <v>1</v>
      </c>
      <c r="P328" s="63">
        <v>7</v>
      </c>
      <c r="Q328" s="375">
        <v>1</v>
      </c>
      <c r="R328" s="63">
        <v>1</v>
      </c>
      <c r="S328" s="63">
        <v>6</v>
      </c>
      <c r="T328" s="63"/>
      <c r="U328" s="63"/>
      <c r="V328" s="63"/>
      <c r="W328" s="63" t="s">
        <v>60</v>
      </c>
      <c r="X328" s="63">
        <v>9</v>
      </c>
    </row>
    <row r="329" spans="1:24" ht="15.75" thickBot="1" x14ac:dyDescent="0.3">
      <c r="A329" s="64" t="s">
        <v>940</v>
      </c>
      <c r="B329" s="63">
        <v>25</v>
      </c>
      <c r="C329" s="63" t="s">
        <v>39</v>
      </c>
      <c r="D329" s="63" t="s">
        <v>36</v>
      </c>
      <c r="E329" s="63" t="s">
        <v>33</v>
      </c>
      <c r="F329" s="63" t="s">
        <v>63</v>
      </c>
      <c r="G329" s="63" t="s">
        <v>58</v>
      </c>
      <c r="H329" s="63" t="s">
        <v>35</v>
      </c>
      <c r="I329" s="63" t="s">
        <v>48</v>
      </c>
      <c r="J329" s="63" t="s">
        <v>35</v>
      </c>
      <c r="K329" s="63" t="s">
        <v>72</v>
      </c>
      <c r="L329" s="63" t="s">
        <v>63</v>
      </c>
      <c r="M329" s="63" t="s">
        <v>128</v>
      </c>
      <c r="N329" s="63">
        <v>25</v>
      </c>
      <c r="O329" s="382">
        <v>1</v>
      </c>
      <c r="P329" s="63">
        <v>5</v>
      </c>
      <c r="Q329" s="375">
        <v>4</v>
      </c>
      <c r="R329" s="63">
        <v>0</v>
      </c>
      <c r="S329" s="63">
        <v>8</v>
      </c>
      <c r="T329" s="63"/>
      <c r="U329" s="63"/>
      <c r="V329" s="63"/>
      <c r="W329" s="63" t="s">
        <v>32</v>
      </c>
      <c r="X329" s="63">
        <v>6</v>
      </c>
    </row>
    <row r="330" spans="1:24" ht="15.75" thickBot="1" x14ac:dyDescent="0.3">
      <c r="A330" s="64" t="s">
        <v>941</v>
      </c>
      <c r="B330" s="63">
        <v>26</v>
      </c>
      <c r="C330" s="63" t="s">
        <v>28</v>
      </c>
      <c r="D330" s="63" t="s">
        <v>30</v>
      </c>
      <c r="E330" s="63" t="s">
        <v>29</v>
      </c>
      <c r="F330" s="63" t="s">
        <v>33</v>
      </c>
      <c r="G330" s="63" t="s">
        <v>38</v>
      </c>
      <c r="H330" s="63" t="s">
        <v>35</v>
      </c>
      <c r="I330" s="63" t="s">
        <v>38</v>
      </c>
      <c r="J330" s="63" t="s">
        <v>28</v>
      </c>
      <c r="K330" s="63" t="s">
        <v>74</v>
      </c>
      <c r="L330" s="63" t="s">
        <v>34</v>
      </c>
      <c r="M330" s="63" t="s">
        <v>128</v>
      </c>
      <c r="N330" s="63">
        <v>26</v>
      </c>
      <c r="O330" s="382">
        <v>6</v>
      </c>
      <c r="P330" s="63">
        <v>4</v>
      </c>
      <c r="Q330" s="375">
        <v>0</v>
      </c>
      <c r="R330" s="63">
        <v>0</v>
      </c>
      <c r="S330" s="63">
        <v>21</v>
      </c>
      <c r="T330" s="63"/>
      <c r="U330" s="63"/>
      <c r="V330" s="63"/>
      <c r="W330" s="63" t="s">
        <v>34</v>
      </c>
      <c r="X330" s="63">
        <v>26</v>
      </c>
    </row>
    <row r="331" spans="1:24" ht="15.75" thickBot="1" x14ac:dyDescent="0.3">
      <c r="A331" s="64" t="s">
        <v>942</v>
      </c>
      <c r="B331" s="63">
        <v>27</v>
      </c>
      <c r="C331" s="63" t="s">
        <v>38</v>
      </c>
      <c r="D331" s="63" t="s">
        <v>45</v>
      </c>
      <c r="E331" s="63" t="s">
        <v>36</v>
      </c>
      <c r="F331" s="63" t="s">
        <v>33</v>
      </c>
      <c r="G331" s="63" t="s">
        <v>63</v>
      </c>
      <c r="H331" s="63" t="s">
        <v>29</v>
      </c>
      <c r="I331" s="63" t="s">
        <v>35</v>
      </c>
      <c r="J331" s="63" t="s">
        <v>36</v>
      </c>
      <c r="K331" s="63" t="s">
        <v>49</v>
      </c>
      <c r="L331" s="63" t="s">
        <v>62</v>
      </c>
      <c r="M331" s="63" t="s">
        <v>128</v>
      </c>
      <c r="N331" s="63">
        <v>27</v>
      </c>
      <c r="O331" s="382">
        <v>1</v>
      </c>
      <c r="P331" s="63">
        <v>7</v>
      </c>
      <c r="Q331" s="375">
        <v>2</v>
      </c>
      <c r="R331" s="63">
        <v>0</v>
      </c>
      <c r="S331" s="63">
        <v>15</v>
      </c>
      <c r="T331" s="63"/>
      <c r="U331" s="63">
        <v>5</v>
      </c>
      <c r="V331" s="63"/>
      <c r="W331" s="63" t="s">
        <v>61</v>
      </c>
      <c r="X331" s="63">
        <v>15</v>
      </c>
    </row>
    <row r="332" spans="1:24" ht="15.75" thickBot="1" x14ac:dyDescent="0.3">
      <c r="A332" s="64" t="s">
        <v>943</v>
      </c>
      <c r="B332" s="63">
        <v>28</v>
      </c>
      <c r="C332" s="63" t="s">
        <v>63</v>
      </c>
      <c r="D332" s="63" t="s">
        <v>35</v>
      </c>
      <c r="E332" s="63" t="s">
        <v>34</v>
      </c>
      <c r="F332" s="63" t="s">
        <v>48</v>
      </c>
      <c r="G332" s="63" t="s">
        <v>65</v>
      </c>
      <c r="H332" s="63" t="s">
        <v>60</v>
      </c>
      <c r="I332" s="63" t="s">
        <v>61</v>
      </c>
      <c r="J332" s="63" t="s">
        <v>45</v>
      </c>
      <c r="K332" s="63" t="s">
        <v>72</v>
      </c>
      <c r="L332" s="63" t="s">
        <v>40</v>
      </c>
      <c r="M332" s="63" t="s">
        <v>128</v>
      </c>
      <c r="N332" s="63">
        <v>28</v>
      </c>
      <c r="O332" s="382">
        <v>3</v>
      </c>
      <c r="P332" s="63">
        <v>4</v>
      </c>
      <c r="Q332" s="375">
        <v>3</v>
      </c>
      <c r="R332" s="63">
        <v>0</v>
      </c>
      <c r="S332" s="63">
        <v>15</v>
      </c>
      <c r="T332" s="63"/>
      <c r="U332" s="63">
        <v>2</v>
      </c>
      <c r="V332" s="63"/>
      <c r="W332" s="63" t="s">
        <v>61</v>
      </c>
      <c r="X332" s="63">
        <v>17</v>
      </c>
    </row>
    <row r="333" spans="1:24" ht="15.75" thickBot="1" x14ac:dyDescent="0.3">
      <c r="A333" s="64" t="s">
        <v>944</v>
      </c>
      <c r="B333" s="63">
        <v>29</v>
      </c>
      <c r="C333" s="63" t="s">
        <v>49</v>
      </c>
      <c r="D333" s="63" t="s">
        <v>68</v>
      </c>
      <c r="E333" s="63" t="s">
        <v>28</v>
      </c>
      <c r="F333" s="63" t="s">
        <v>65</v>
      </c>
      <c r="G333" s="63" t="s">
        <v>46</v>
      </c>
      <c r="H333" s="63" t="s">
        <v>72</v>
      </c>
      <c r="I333" s="63" t="s">
        <v>61</v>
      </c>
      <c r="J333" s="63" t="s">
        <v>30</v>
      </c>
      <c r="K333" s="63" t="s">
        <v>69</v>
      </c>
      <c r="L333" s="63" t="s">
        <v>36</v>
      </c>
      <c r="M333" s="63" t="s">
        <v>129</v>
      </c>
      <c r="N333" s="63">
        <v>29</v>
      </c>
      <c r="O333" s="382">
        <v>5</v>
      </c>
      <c r="P333" s="63">
        <v>3</v>
      </c>
      <c r="Q333" s="375">
        <v>1</v>
      </c>
      <c r="R333" s="63">
        <v>1</v>
      </c>
      <c r="S333" s="63">
        <v>28</v>
      </c>
      <c r="T333" s="63"/>
      <c r="U333" s="63">
        <v>3</v>
      </c>
      <c r="V333" s="63"/>
      <c r="W333" s="63" t="s">
        <v>36</v>
      </c>
      <c r="X333" s="63">
        <v>24</v>
      </c>
    </row>
    <row r="334" spans="1:24" ht="15.75" thickBot="1" x14ac:dyDescent="0.3">
      <c r="A334" s="64" t="s">
        <v>945</v>
      </c>
      <c r="B334" s="63">
        <v>30</v>
      </c>
      <c r="C334" s="63" t="s">
        <v>61</v>
      </c>
      <c r="D334" s="63" t="s">
        <v>45</v>
      </c>
      <c r="E334" s="63" t="s">
        <v>34</v>
      </c>
      <c r="F334" s="63" t="s">
        <v>39</v>
      </c>
      <c r="G334" s="63" t="s">
        <v>58</v>
      </c>
      <c r="H334" s="63" t="s">
        <v>35</v>
      </c>
      <c r="I334" s="63" t="s">
        <v>35</v>
      </c>
      <c r="J334" s="63" t="s">
        <v>30</v>
      </c>
      <c r="K334" s="63" t="s">
        <v>30</v>
      </c>
      <c r="L334" s="63" t="s">
        <v>32</v>
      </c>
      <c r="M334" s="63" t="s">
        <v>128</v>
      </c>
      <c r="N334" s="63">
        <v>30</v>
      </c>
      <c r="O334" s="382">
        <v>3</v>
      </c>
      <c r="P334" s="63">
        <v>6</v>
      </c>
      <c r="Q334" s="375">
        <v>1</v>
      </c>
      <c r="R334" s="63">
        <v>0</v>
      </c>
      <c r="S334" s="63">
        <v>24</v>
      </c>
      <c r="T334" s="63"/>
      <c r="U334" s="63">
        <v>4</v>
      </c>
      <c r="V334" s="63"/>
      <c r="W334" s="63" t="s">
        <v>49</v>
      </c>
      <c r="X334" s="63">
        <v>19</v>
      </c>
    </row>
    <row r="335" spans="1:24" ht="15.75" thickBot="1" x14ac:dyDescent="0.3">
      <c r="A335" s="64" t="s">
        <v>946</v>
      </c>
      <c r="B335" s="63">
        <v>31</v>
      </c>
      <c r="C335" s="63" t="s">
        <v>38</v>
      </c>
      <c r="D335" s="63" t="s">
        <v>45</v>
      </c>
      <c r="E335" s="63" t="s">
        <v>45</v>
      </c>
      <c r="F335" s="63" t="s">
        <v>60</v>
      </c>
      <c r="G335" s="63" t="s">
        <v>63</v>
      </c>
      <c r="H335" s="63" t="s">
        <v>33</v>
      </c>
      <c r="I335" s="63" t="s">
        <v>33</v>
      </c>
      <c r="J335" s="63" t="s">
        <v>49</v>
      </c>
      <c r="K335" s="63" t="s">
        <v>49</v>
      </c>
      <c r="L335" s="63" t="s">
        <v>39</v>
      </c>
      <c r="M335" s="63" t="s">
        <v>128</v>
      </c>
      <c r="N335" s="63">
        <v>31</v>
      </c>
      <c r="O335" s="382">
        <v>0</v>
      </c>
      <c r="P335" s="63">
        <v>9</v>
      </c>
      <c r="Q335" s="375">
        <v>1</v>
      </c>
      <c r="R335" s="63">
        <v>0</v>
      </c>
      <c r="S335" s="63">
        <v>11</v>
      </c>
      <c r="T335" s="63"/>
      <c r="U335" s="63">
        <v>2</v>
      </c>
      <c r="V335" s="63"/>
      <c r="W335" s="63" t="s">
        <v>60</v>
      </c>
      <c r="X335" s="63">
        <v>9</v>
      </c>
    </row>
    <row r="336" spans="1:24" ht="15.75" thickBot="1" x14ac:dyDescent="0.3">
      <c r="A336" s="64" t="s">
        <v>947</v>
      </c>
      <c r="B336" s="63">
        <v>32</v>
      </c>
      <c r="C336" s="63" t="s">
        <v>36</v>
      </c>
      <c r="D336" s="63" t="s">
        <v>45</v>
      </c>
      <c r="E336" s="63" t="s">
        <v>33</v>
      </c>
      <c r="F336" s="63" t="s">
        <v>63</v>
      </c>
      <c r="G336" s="63" t="s">
        <v>67</v>
      </c>
      <c r="H336" s="63" t="s">
        <v>49</v>
      </c>
      <c r="I336" s="63" t="s">
        <v>60</v>
      </c>
      <c r="J336" s="63" t="s">
        <v>61</v>
      </c>
      <c r="K336" s="63" t="s">
        <v>48</v>
      </c>
      <c r="L336" s="63" t="s">
        <v>38</v>
      </c>
      <c r="M336" s="63" t="s">
        <v>128</v>
      </c>
      <c r="N336" s="63">
        <v>32</v>
      </c>
      <c r="O336" s="382">
        <v>0</v>
      </c>
      <c r="P336" s="63">
        <v>7</v>
      </c>
      <c r="Q336" s="375">
        <v>2</v>
      </c>
      <c r="R336" s="63">
        <v>1</v>
      </c>
      <c r="S336" s="63">
        <v>11</v>
      </c>
      <c r="T336" s="63"/>
      <c r="U336" s="63">
        <v>4</v>
      </c>
      <c r="V336" s="63"/>
      <c r="W336" s="63" t="s">
        <v>33</v>
      </c>
      <c r="X336" s="63">
        <v>5</v>
      </c>
    </row>
    <row r="337" spans="1:32" ht="15.75" thickBot="1" x14ac:dyDescent="0.3">
      <c r="A337" s="64" t="s">
        <v>948</v>
      </c>
      <c r="B337" s="63">
        <v>33</v>
      </c>
      <c r="C337" s="63" t="s">
        <v>35</v>
      </c>
      <c r="D337" s="63" t="s">
        <v>31</v>
      </c>
      <c r="E337" s="63" t="s">
        <v>74</v>
      </c>
      <c r="F337" s="63" t="s">
        <v>61</v>
      </c>
      <c r="G337" s="63" t="s">
        <v>63</v>
      </c>
      <c r="H337" s="63" t="s">
        <v>49</v>
      </c>
      <c r="I337" s="63" t="s">
        <v>45</v>
      </c>
      <c r="J337" s="63" t="s">
        <v>49</v>
      </c>
      <c r="K337" s="63" t="s">
        <v>45</v>
      </c>
      <c r="L337" s="63" t="s">
        <v>45</v>
      </c>
      <c r="M337" s="63" t="s">
        <v>128</v>
      </c>
      <c r="N337" s="63">
        <v>33</v>
      </c>
      <c r="O337" s="382">
        <v>2</v>
      </c>
      <c r="P337" s="63">
        <v>7</v>
      </c>
      <c r="Q337" s="375">
        <v>1</v>
      </c>
      <c r="R337" s="63">
        <v>0</v>
      </c>
      <c r="S337" s="63">
        <v>14</v>
      </c>
      <c r="T337" s="63"/>
      <c r="U337" s="63"/>
      <c r="V337" s="63"/>
      <c r="W337" s="63" t="s">
        <v>36</v>
      </c>
      <c r="X337" s="63">
        <v>23</v>
      </c>
    </row>
    <row r="338" spans="1:32" ht="15.75" thickBot="1" x14ac:dyDescent="0.3">
      <c r="A338" s="64" t="s">
        <v>949</v>
      </c>
      <c r="B338" s="63">
        <v>34</v>
      </c>
      <c r="C338" s="63" t="s">
        <v>60</v>
      </c>
      <c r="D338" s="63" t="s">
        <v>45</v>
      </c>
      <c r="E338" s="63" t="s">
        <v>74</v>
      </c>
      <c r="F338" s="63" t="s">
        <v>39</v>
      </c>
      <c r="G338" s="63" t="s">
        <v>60</v>
      </c>
      <c r="H338" s="63" t="s">
        <v>28</v>
      </c>
      <c r="I338" s="63" t="s">
        <v>32</v>
      </c>
      <c r="J338" s="63" t="s">
        <v>35</v>
      </c>
      <c r="K338" s="63" t="s">
        <v>69</v>
      </c>
      <c r="L338" s="63" t="s">
        <v>38</v>
      </c>
      <c r="M338" s="63" t="s">
        <v>128</v>
      </c>
      <c r="N338" s="63">
        <v>34</v>
      </c>
      <c r="O338" s="382">
        <v>3</v>
      </c>
      <c r="P338" s="63">
        <v>7</v>
      </c>
      <c r="Q338" s="375">
        <v>0</v>
      </c>
      <c r="R338" s="63">
        <v>0</v>
      </c>
      <c r="S338" s="63">
        <v>12</v>
      </c>
      <c r="T338" s="63"/>
      <c r="U338" s="63"/>
      <c r="V338" s="63"/>
      <c r="W338" s="63" t="s">
        <v>36</v>
      </c>
      <c r="X338" s="63">
        <v>22</v>
      </c>
    </row>
    <row r="339" spans="1:32" ht="15.75" thickBot="1" x14ac:dyDescent="0.3">
      <c r="A339" s="64" t="s">
        <v>950</v>
      </c>
      <c r="B339" s="63">
        <v>35</v>
      </c>
      <c r="C339" s="63" t="s">
        <v>60</v>
      </c>
      <c r="D339" s="63" t="s">
        <v>35</v>
      </c>
      <c r="E339" s="63" t="s">
        <v>487</v>
      </c>
      <c r="F339" s="63" t="s">
        <v>38</v>
      </c>
      <c r="G339" s="63" t="s">
        <v>63</v>
      </c>
      <c r="H339" s="63" t="s">
        <v>28</v>
      </c>
      <c r="I339" s="63" t="s">
        <v>32</v>
      </c>
      <c r="J339" s="63" t="s">
        <v>45</v>
      </c>
      <c r="K339" s="63" t="s">
        <v>49</v>
      </c>
      <c r="L339" s="63" t="s">
        <v>35</v>
      </c>
      <c r="M339" s="63" t="s">
        <v>128</v>
      </c>
      <c r="N339" s="63">
        <v>35</v>
      </c>
      <c r="O339" s="382">
        <v>2</v>
      </c>
      <c r="P339" s="63">
        <v>7</v>
      </c>
      <c r="Q339" s="375">
        <v>1</v>
      </c>
      <c r="R339" s="63">
        <v>0</v>
      </c>
      <c r="S339" s="63">
        <v>5</v>
      </c>
      <c r="T339" s="63"/>
      <c r="U339" s="63"/>
      <c r="V339" s="63"/>
      <c r="W339" s="63" t="s">
        <v>35</v>
      </c>
      <c r="X339" s="63">
        <v>21</v>
      </c>
    </row>
    <row r="340" spans="1:32" ht="15.75" thickBot="1" x14ac:dyDescent="0.3">
      <c r="A340" s="67" t="s">
        <v>70</v>
      </c>
      <c r="B340" s="63"/>
      <c r="C340" s="67">
        <v>5</v>
      </c>
      <c r="D340" s="67">
        <v>7</v>
      </c>
      <c r="E340" s="67">
        <v>19</v>
      </c>
      <c r="F340" s="67">
        <v>2</v>
      </c>
      <c r="G340" s="67"/>
      <c r="H340" s="67">
        <v>13</v>
      </c>
      <c r="I340" s="67">
        <v>4</v>
      </c>
      <c r="J340" s="67">
        <v>7</v>
      </c>
      <c r="K340" s="67">
        <v>13</v>
      </c>
      <c r="L340" s="67">
        <v>3</v>
      </c>
      <c r="M340" s="67"/>
      <c r="N340" s="63"/>
      <c r="O340" s="382">
        <v>73</v>
      </c>
      <c r="P340" s="63">
        <v>194</v>
      </c>
      <c r="Q340" s="375">
        <v>48</v>
      </c>
      <c r="R340" s="63">
        <v>18</v>
      </c>
      <c r="S340" s="268"/>
      <c r="T340" s="269"/>
      <c r="U340" s="269"/>
      <c r="V340" s="269"/>
      <c r="W340" s="269"/>
      <c r="X340" s="270"/>
    </row>
    <row r="341" spans="1:32" x14ac:dyDescent="0.25">
      <c r="A341" s="156" t="s">
        <v>425</v>
      </c>
    </row>
    <row r="342" spans="1:32" x14ac:dyDescent="0.25">
      <c r="A342" s="273" t="e" vm="2">
        <v>#VALUE!</v>
      </c>
      <c r="B342" s="349" t="s">
        <v>79</v>
      </c>
      <c r="C342" s="273" t="e" vm="1">
        <v>#VALUE!</v>
      </c>
    </row>
    <row r="343" spans="1:32" x14ac:dyDescent="0.25">
      <c r="A343" s="273"/>
      <c r="B343" s="59"/>
      <c r="C343" s="273"/>
    </row>
    <row r="344" spans="1:32" x14ac:dyDescent="0.25">
      <c r="A344" s="273"/>
      <c r="B344" s="59"/>
      <c r="C344" s="273"/>
    </row>
    <row r="345" spans="1:32" x14ac:dyDescent="0.25">
      <c r="A345" s="273"/>
      <c r="B345" s="349" t="s">
        <v>80</v>
      </c>
      <c r="C345" s="273"/>
    </row>
    <row r="346" spans="1:32" x14ac:dyDescent="0.25">
      <c r="A346" s="273"/>
      <c r="B346" s="349" t="s">
        <v>81</v>
      </c>
      <c r="C346" s="273"/>
    </row>
    <row r="347" spans="1:32" x14ac:dyDescent="0.25">
      <c r="A347" s="273"/>
      <c r="B347" s="349" t="s">
        <v>82</v>
      </c>
      <c r="C347" s="273"/>
    </row>
    <row r="348" spans="1:32" ht="15.75" thickBot="1" x14ac:dyDescent="0.3">
      <c r="A348" s="273"/>
      <c r="B348" s="349" t="s">
        <v>427</v>
      </c>
      <c r="C348" s="273"/>
    </row>
    <row r="349" spans="1:32" ht="15.75" thickBot="1" x14ac:dyDescent="0.3">
      <c r="A349" s="357" t="s">
        <v>84</v>
      </c>
      <c r="B349" s="66" t="s">
        <v>85</v>
      </c>
      <c r="C349" s="357" t="s">
        <v>86</v>
      </c>
      <c r="D349" s="66" t="s">
        <v>87</v>
      </c>
      <c r="E349" s="357" t="s">
        <v>88</v>
      </c>
      <c r="F349" s="66" t="s">
        <v>179</v>
      </c>
      <c r="G349" s="357" t="s">
        <v>89</v>
      </c>
      <c r="H349" s="66" t="s">
        <v>135</v>
      </c>
    </row>
    <row r="350" spans="1:32" ht="15.75" thickBot="1" x14ac:dyDescent="0.3">
      <c r="A350" s="360" t="s">
        <v>41</v>
      </c>
      <c r="B350" s="360" t="s">
        <v>37</v>
      </c>
      <c r="C350" s="362" t="s">
        <v>50</v>
      </c>
      <c r="D350" s="362" t="s">
        <v>51</v>
      </c>
      <c r="E350" s="362" t="s">
        <v>52</v>
      </c>
      <c r="F350" s="362" t="s">
        <v>53</v>
      </c>
      <c r="G350" s="362" t="s">
        <v>313</v>
      </c>
      <c r="H350" s="362" t="s">
        <v>54</v>
      </c>
      <c r="I350" s="362" t="s">
        <v>55</v>
      </c>
      <c r="J350" s="362" t="s">
        <v>56</v>
      </c>
      <c r="K350" s="362" t="s">
        <v>126</v>
      </c>
      <c r="L350" s="362" t="s">
        <v>127</v>
      </c>
      <c r="M350" s="360" t="s">
        <v>37</v>
      </c>
      <c r="N350" s="360" t="s">
        <v>154</v>
      </c>
      <c r="O350" s="360" t="s">
        <v>155</v>
      </c>
      <c r="P350" s="360" t="s">
        <v>156</v>
      </c>
      <c r="Q350" s="379" t="s">
        <v>157</v>
      </c>
      <c r="R350" s="364" t="s">
        <v>158</v>
      </c>
      <c r="S350" s="365"/>
      <c r="T350" s="364" t="s">
        <v>159</v>
      </c>
      <c r="U350" s="365"/>
      <c r="V350" s="360" t="s">
        <v>107</v>
      </c>
      <c r="W350" s="360" t="s">
        <v>160</v>
      </c>
    </row>
    <row r="351" spans="1:32" ht="15.75" thickBot="1" x14ac:dyDescent="0.3">
      <c r="A351" s="361"/>
      <c r="B351" s="361"/>
      <c r="C351" s="363"/>
      <c r="D351" s="363"/>
      <c r="E351" s="363"/>
      <c r="F351" s="363"/>
      <c r="G351" s="363"/>
      <c r="H351" s="363"/>
      <c r="I351" s="363"/>
      <c r="J351" s="363"/>
      <c r="K351" s="363"/>
      <c r="L351" s="363"/>
      <c r="M351" s="361"/>
      <c r="N351" s="361"/>
      <c r="O351" s="361"/>
      <c r="P351" s="361"/>
      <c r="Q351" s="380"/>
      <c r="R351" s="358" t="s">
        <v>161</v>
      </c>
      <c r="S351" s="358" t="s">
        <v>162</v>
      </c>
      <c r="T351" s="358" t="s">
        <v>161</v>
      </c>
      <c r="U351" s="358" t="s">
        <v>162</v>
      </c>
      <c r="V351" s="361"/>
      <c r="W351" s="361"/>
    </row>
    <row r="352" spans="1:32" ht="16.5" thickBot="1" x14ac:dyDescent="0.3">
      <c r="A352" s="160" t="s">
        <v>951</v>
      </c>
      <c r="B352" s="66">
        <v>1</v>
      </c>
      <c r="C352" s="66" t="s">
        <v>32</v>
      </c>
      <c r="D352" s="66" t="s">
        <v>36</v>
      </c>
      <c r="E352" s="66" t="s">
        <v>65</v>
      </c>
      <c r="F352" s="66" t="s">
        <v>32</v>
      </c>
      <c r="G352" s="66" t="s">
        <v>59</v>
      </c>
      <c r="H352" s="66" t="s">
        <v>45</v>
      </c>
      <c r="I352" s="66" t="s">
        <v>32</v>
      </c>
      <c r="J352" s="66" t="s">
        <v>36</v>
      </c>
      <c r="K352" s="66" t="s">
        <v>34</v>
      </c>
      <c r="L352" s="66" t="s">
        <v>128</v>
      </c>
      <c r="M352" s="66">
        <v>1</v>
      </c>
      <c r="N352" s="386">
        <v>1</v>
      </c>
      <c r="O352" s="66">
        <v>6</v>
      </c>
      <c r="P352" s="66">
        <v>1</v>
      </c>
      <c r="Q352" s="381">
        <v>1</v>
      </c>
      <c r="R352" s="66">
        <v>7</v>
      </c>
      <c r="S352" s="66"/>
      <c r="T352" s="66"/>
      <c r="U352" s="66"/>
      <c r="V352" s="66" t="s">
        <v>60</v>
      </c>
      <c r="W352" s="66">
        <v>11</v>
      </c>
      <c r="AE352" s="14">
        <v>0</v>
      </c>
      <c r="AF352" s="14">
        <f>COUNTIF($N$352:$N$384,"=0")</f>
        <v>9</v>
      </c>
    </row>
    <row r="353" spans="1:32" ht="16.5" thickBot="1" x14ac:dyDescent="0.3">
      <c r="A353" s="160" t="s">
        <v>952</v>
      </c>
      <c r="B353" s="66">
        <v>2</v>
      </c>
      <c r="C353" s="66" t="s">
        <v>35</v>
      </c>
      <c r="D353" s="66" t="s">
        <v>30</v>
      </c>
      <c r="E353" s="66" t="s">
        <v>30</v>
      </c>
      <c r="F353" s="66" t="s">
        <v>39</v>
      </c>
      <c r="G353" s="66" t="s">
        <v>38</v>
      </c>
      <c r="H353" s="66" t="s">
        <v>36</v>
      </c>
      <c r="I353" s="66" t="s">
        <v>60</v>
      </c>
      <c r="J353" s="66" t="s">
        <v>40</v>
      </c>
      <c r="K353" s="66" t="s">
        <v>40</v>
      </c>
      <c r="L353" s="66" t="s">
        <v>128</v>
      </c>
      <c r="M353" s="66">
        <v>2</v>
      </c>
      <c r="N353" s="386">
        <v>4</v>
      </c>
      <c r="O353" s="66">
        <v>5</v>
      </c>
      <c r="P353" s="66">
        <v>0</v>
      </c>
      <c r="Q353" s="381">
        <v>0</v>
      </c>
      <c r="R353" s="66">
        <v>10</v>
      </c>
      <c r="S353" s="66"/>
      <c r="T353" s="66"/>
      <c r="U353" s="66"/>
      <c r="V353" s="66" t="s">
        <v>36</v>
      </c>
      <c r="W353" s="66">
        <v>21</v>
      </c>
      <c r="AE353" s="14">
        <v>1</v>
      </c>
      <c r="AF353" s="14">
        <f>COUNTIF($N$352:$N$384,"=1")</f>
        <v>9</v>
      </c>
    </row>
    <row r="354" spans="1:32" ht="16.5" thickBot="1" x14ac:dyDescent="0.3">
      <c r="A354" s="160" t="s">
        <v>953</v>
      </c>
      <c r="B354" s="66">
        <v>3</v>
      </c>
      <c r="C354" s="66" t="s">
        <v>28</v>
      </c>
      <c r="D354" s="66" t="s">
        <v>30</v>
      </c>
      <c r="E354" s="66" t="s">
        <v>36</v>
      </c>
      <c r="F354" s="66" t="s">
        <v>36</v>
      </c>
      <c r="G354" s="66" t="s">
        <v>32</v>
      </c>
      <c r="H354" s="66" t="s">
        <v>28</v>
      </c>
      <c r="I354" s="66" t="s">
        <v>61</v>
      </c>
      <c r="J354" s="66" t="s">
        <v>31</v>
      </c>
      <c r="K354" s="66" t="s">
        <v>75</v>
      </c>
      <c r="L354" s="66" t="s">
        <v>129</v>
      </c>
      <c r="M354" s="66">
        <v>3</v>
      </c>
      <c r="N354" s="386">
        <v>5</v>
      </c>
      <c r="O354" s="66">
        <v>4</v>
      </c>
      <c r="P354" s="66">
        <v>0</v>
      </c>
      <c r="Q354" s="381">
        <v>0</v>
      </c>
      <c r="R354" s="66">
        <v>21</v>
      </c>
      <c r="S354" s="66"/>
      <c r="T354" s="66"/>
      <c r="U354" s="66"/>
      <c r="V354" s="66" t="s">
        <v>40</v>
      </c>
      <c r="W354" s="66">
        <v>24</v>
      </c>
      <c r="AE354" s="14">
        <v>2</v>
      </c>
      <c r="AF354" s="14">
        <f>COUNTIF($N$352:$N$384,"=2")</f>
        <v>8</v>
      </c>
    </row>
    <row r="355" spans="1:32" ht="16.5" thickBot="1" x14ac:dyDescent="0.3">
      <c r="A355" s="160" t="s">
        <v>954</v>
      </c>
      <c r="B355" s="66">
        <v>4</v>
      </c>
      <c r="C355" s="66" t="s">
        <v>45</v>
      </c>
      <c r="D355" s="66" t="s">
        <v>45</v>
      </c>
      <c r="E355" s="66" t="s">
        <v>68</v>
      </c>
      <c r="F355" s="66" t="s">
        <v>39</v>
      </c>
      <c r="G355" s="66" t="s">
        <v>65</v>
      </c>
      <c r="H355" s="66" t="s">
        <v>49</v>
      </c>
      <c r="I355" s="66" t="s">
        <v>61</v>
      </c>
      <c r="J355" s="66" t="s">
        <v>35</v>
      </c>
      <c r="K355" s="66" t="s">
        <v>61</v>
      </c>
      <c r="L355" s="66" t="s">
        <v>128</v>
      </c>
      <c r="M355" s="66">
        <v>4</v>
      </c>
      <c r="N355" s="386">
        <v>1</v>
      </c>
      <c r="O355" s="66">
        <v>7</v>
      </c>
      <c r="P355" s="66">
        <v>1</v>
      </c>
      <c r="Q355" s="381">
        <v>0</v>
      </c>
      <c r="R355" s="66">
        <v>3</v>
      </c>
      <c r="S355" s="66"/>
      <c r="T355" s="66"/>
      <c r="U355" s="66"/>
      <c r="V355" s="66" t="s">
        <v>49</v>
      </c>
      <c r="W355" s="66">
        <v>17</v>
      </c>
      <c r="AE355" s="14">
        <v>3</v>
      </c>
      <c r="AF355" s="14">
        <f>COUNTIF($N$352:$N$384,"=3")</f>
        <v>2</v>
      </c>
    </row>
    <row r="356" spans="1:32" ht="16.5" thickBot="1" x14ac:dyDescent="0.3">
      <c r="A356" s="160" t="s">
        <v>955</v>
      </c>
      <c r="B356" s="66">
        <v>5</v>
      </c>
      <c r="C356" s="66" t="s">
        <v>38</v>
      </c>
      <c r="D356" s="66" t="s">
        <v>45</v>
      </c>
      <c r="E356" s="66" t="s">
        <v>60</v>
      </c>
      <c r="F356" s="66" t="s">
        <v>39</v>
      </c>
      <c r="G356" s="66" t="s">
        <v>46</v>
      </c>
      <c r="H356" s="66" t="s">
        <v>45</v>
      </c>
      <c r="I356" s="66" t="s">
        <v>60</v>
      </c>
      <c r="J356" s="66" t="s">
        <v>38</v>
      </c>
      <c r="K356" s="66" t="s">
        <v>61</v>
      </c>
      <c r="L356" s="66" t="s">
        <v>128</v>
      </c>
      <c r="M356" s="66">
        <v>5</v>
      </c>
      <c r="N356" s="386">
        <v>0</v>
      </c>
      <c r="O356" s="66">
        <v>8</v>
      </c>
      <c r="P356" s="66">
        <v>0</v>
      </c>
      <c r="Q356" s="381">
        <v>1</v>
      </c>
      <c r="R356" s="66">
        <v>1</v>
      </c>
      <c r="S356" s="66"/>
      <c r="T356" s="66"/>
      <c r="U356" s="66"/>
      <c r="V356" s="66" t="s">
        <v>32</v>
      </c>
      <c r="W356" s="66">
        <v>8</v>
      </c>
      <c r="AE356" s="14">
        <v>4</v>
      </c>
      <c r="AF356" s="14">
        <f>COUNTIF($N$352:$N$384,"=4")</f>
        <v>1</v>
      </c>
    </row>
    <row r="357" spans="1:32" ht="16.5" thickBot="1" x14ac:dyDescent="0.3">
      <c r="A357" s="160" t="s">
        <v>956</v>
      </c>
      <c r="B357" s="66">
        <v>6</v>
      </c>
      <c r="C357" s="66" t="s">
        <v>48</v>
      </c>
      <c r="D357" s="66" t="s">
        <v>39</v>
      </c>
      <c r="E357" s="66" t="s">
        <v>63</v>
      </c>
      <c r="F357" s="66" t="s">
        <v>67</v>
      </c>
      <c r="G357" s="66" t="s">
        <v>48</v>
      </c>
      <c r="H357" s="66" t="s">
        <v>62</v>
      </c>
      <c r="I357" s="66" t="s">
        <v>59</v>
      </c>
      <c r="J357" s="66" t="s">
        <v>46</v>
      </c>
      <c r="K357" s="66" t="s">
        <v>33</v>
      </c>
      <c r="L357" s="66" t="s">
        <v>128</v>
      </c>
      <c r="M357" s="66">
        <v>6</v>
      </c>
      <c r="N357" s="386">
        <v>0</v>
      </c>
      <c r="O357" s="66">
        <v>2</v>
      </c>
      <c r="P357" s="66">
        <v>4</v>
      </c>
      <c r="Q357" s="381">
        <v>3</v>
      </c>
      <c r="R357" s="66">
        <v>2</v>
      </c>
      <c r="S357" s="66"/>
      <c r="T357" s="66"/>
      <c r="U357" s="66"/>
      <c r="V357" s="66" t="s">
        <v>62</v>
      </c>
      <c r="W357" s="66">
        <v>1</v>
      </c>
      <c r="AE357" s="14">
        <v>5</v>
      </c>
      <c r="AF357" s="14">
        <f>COUNTIF($N$352:$N$384,"=5")</f>
        <v>3</v>
      </c>
    </row>
    <row r="358" spans="1:32" ht="16.5" thickBot="1" x14ac:dyDescent="0.3">
      <c r="A358" s="160" t="s">
        <v>957</v>
      </c>
      <c r="B358" s="66">
        <v>7</v>
      </c>
      <c r="C358" s="66" t="s">
        <v>38</v>
      </c>
      <c r="D358" s="66" t="s">
        <v>32</v>
      </c>
      <c r="E358" s="66" t="s">
        <v>49</v>
      </c>
      <c r="F358" s="66" t="s">
        <v>46</v>
      </c>
      <c r="G358" s="66" t="s">
        <v>65</v>
      </c>
      <c r="H358" s="66" t="s">
        <v>32</v>
      </c>
      <c r="I358" s="66" t="s">
        <v>32</v>
      </c>
      <c r="J358" s="66" t="s">
        <v>63</v>
      </c>
      <c r="K358" s="66" t="s">
        <v>61</v>
      </c>
      <c r="L358" s="66" t="s">
        <v>128</v>
      </c>
      <c r="M358" s="66">
        <v>7</v>
      </c>
      <c r="N358" s="386">
        <v>0</v>
      </c>
      <c r="O358" s="66">
        <v>6</v>
      </c>
      <c r="P358" s="66">
        <v>2</v>
      </c>
      <c r="Q358" s="381">
        <v>1</v>
      </c>
      <c r="R358" s="66">
        <v>1</v>
      </c>
      <c r="S358" s="66"/>
      <c r="T358" s="66"/>
      <c r="U358" s="66"/>
      <c r="V358" s="66" t="s">
        <v>38</v>
      </c>
      <c r="W358" s="66">
        <v>4</v>
      </c>
      <c r="AE358" s="14">
        <v>6</v>
      </c>
      <c r="AF358" s="14">
        <f>COUNTIF($N$352:$N$384,"=6")</f>
        <v>1</v>
      </c>
    </row>
    <row r="359" spans="1:32" ht="16.5" thickBot="1" x14ac:dyDescent="0.3">
      <c r="A359" s="160" t="s">
        <v>958</v>
      </c>
      <c r="B359" s="66">
        <v>8</v>
      </c>
      <c r="C359" s="66" t="s">
        <v>45</v>
      </c>
      <c r="D359" s="66" t="s">
        <v>49</v>
      </c>
      <c r="E359" s="66" t="s">
        <v>62</v>
      </c>
      <c r="F359" s="66" t="s">
        <v>39</v>
      </c>
      <c r="G359" s="66" t="s">
        <v>65</v>
      </c>
      <c r="H359" s="66" t="s">
        <v>36</v>
      </c>
      <c r="I359" s="66" t="s">
        <v>39</v>
      </c>
      <c r="J359" s="66" t="s">
        <v>61</v>
      </c>
      <c r="K359" s="66" t="s">
        <v>38</v>
      </c>
      <c r="L359" s="66" t="s">
        <v>128</v>
      </c>
      <c r="M359" s="66">
        <v>8</v>
      </c>
      <c r="N359" s="386">
        <v>0</v>
      </c>
      <c r="O359" s="66">
        <v>7</v>
      </c>
      <c r="P359" s="66">
        <v>2</v>
      </c>
      <c r="Q359" s="381">
        <v>0</v>
      </c>
      <c r="R359" s="66">
        <v>3</v>
      </c>
      <c r="S359" s="66"/>
      <c r="T359" s="66"/>
      <c r="U359" s="66"/>
      <c r="V359" s="66" t="s">
        <v>33</v>
      </c>
      <c r="W359" s="66">
        <v>6</v>
      </c>
      <c r="AE359" s="14">
        <v>7</v>
      </c>
      <c r="AF359" s="14">
        <f>COUNTIF($N$352:$N$384,"=7")</f>
        <v>0</v>
      </c>
    </row>
    <row r="360" spans="1:32" ht="16.5" thickBot="1" x14ac:dyDescent="0.3">
      <c r="A360" s="160" t="s">
        <v>959</v>
      </c>
      <c r="B360" s="66">
        <v>9</v>
      </c>
      <c r="C360" s="66" t="s">
        <v>32</v>
      </c>
      <c r="D360" s="66" t="s">
        <v>60</v>
      </c>
      <c r="E360" s="66" t="s">
        <v>45</v>
      </c>
      <c r="F360" s="66" t="s">
        <v>58</v>
      </c>
      <c r="G360" s="66" t="s">
        <v>62</v>
      </c>
      <c r="H360" s="66" t="s">
        <v>45</v>
      </c>
      <c r="I360" s="66" t="s">
        <v>48</v>
      </c>
      <c r="J360" s="66" t="s">
        <v>62</v>
      </c>
      <c r="K360" s="66" t="s">
        <v>40</v>
      </c>
      <c r="L360" s="66" t="s">
        <v>128</v>
      </c>
      <c r="M360" s="66">
        <v>9</v>
      </c>
      <c r="N360" s="386">
        <v>1</v>
      </c>
      <c r="O360" s="66">
        <v>4</v>
      </c>
      <c r="P360" s="66">
        <v>4</v>
      </c>
      <c r="Q360" s="381">
        <v>0</v>
      </c>
      <c r="R360" s="66">
        <v>3</v>
      </c>
      <c r="S360" s="66"/>
      <c r="T360" s="66"/>
      <c r="U360" s="66"/>
      <c r="V360" s="66" t="s">
        <v>32</v>
      </c>
      <c r="W360" s="66">
        <v>7</v>
      </c>
      <c r="AE360" s="14">
        <v>8</v>
      </c>
      <c r="AF360" s="14">
        <f>COUNTIF($N$352:$N$384,"=8")</f>
        <v>0</v>
      </c>
    </row>
    <row r="361" spans="1:32" ht="16.5" thickBot="1" x14ac:dyDescent="0.3">
      <c r="A361" s="160" t="s">
        <v>960</v>
      </c>
      <c r="B361" s="66">
        <v>10</v>
      </c>
      <c r="C361" s="66" t="s">
        <v>60</v>
      </c>
      <c r="D361" s="66" t="s">
        <v>38</v>
      </c>
      <c r="E361" s="66" t="s">
        <v>48</v>
      </c>
      <c r="F361" s="66" t="s">
        <v>63</v>
      </c>
      <c r="G361" s="66" t="s">
        <v>33</v>
      </c>
      <c r="H361" s="66" t="s">
        <v>48</v>
      </c>
      <c r="I361" s="66" t="s">
        <v>66</v>
      </c>
      <c r="J361" s="66" t="s">
        <v>38</v>
      </c>
      <c r="K361" s="66" t="s">
        <v>49</v>
      </c>
      <c r="L361" s="66" t="s">
        <v>130</v>
      </c>
      <c r="M361" s="66">
        <v>10</v>
      </c>
      <c r="N361" s="386">
        <v>0</v>
      </c>
      <c r="O361" s="66">
        <v>5</v>
      </c>
      <c r="P361" s="66">
        <v>3</v>
      </c>
      <c r="Q361" s="381">
        <v>1</v>
      </c>
      <c r="R361" s="66">
        <v>2</v>
      </c>
      <c r="S361" s="66"/>
      <c r="T361" s="66"/>
      <c r="U361" s="66"/>
      <c r="V361" s="66" t="s">
        <v>39</v>
      </c>
      <c r="W361" s="66">
        <v>2</v>
      </c>
      <c r="AE361" s="14">
        <v>9</v>
      </c>
      <c r="AF361" s="14">
        <f>COUNTIF($N$352:$N$384,"=9")</f>
        <v>0</v>
      </c>
    </row>
    <row r="362" spans="1:32" ht="16.5" thickBot="1" x14ac:dyDescent="0.3">
      <c r="A362" s="160" t="s">
        <v>961</v>
      </c>
      <c r="B362" s="66">
        <v>11</v>
      </c>
      <c r="C362" s="66" t="s">
        <v>49</v>
      </c>
      <c r="D362" s="66" t="s">
        <v>45</v>
      </c>
      <c r="E362" s="66" t="s">
        <v>72</v>
      </c>
      <c r="F362" s="66" t="s">
        <v>60</v>
      </c>
      <c r="G362" s="66" t="s">
        <v>48</v>
      </c>
      <c r="H362" s="66" t="s">
        <v>61</v>
      </c>
      <c r="I362" s="66" t="s">
        <v>45</v>
      </c>
      <c r="J362" s="66" t="s">
        <v>61</v>
      </c>
      <c r="K362" s="66" t="s">
        <v>30</v>
      </c>
      <c r="L362" s="66" t="s">
        <v>128</v>
      </c>
      <c r="M362" s="66">
        <v>11</v>
      </c>
      <c r="N362" s="386">
        <v>2</v>
      </c>
      <c r="O362" s="66">
        <v>6</v>
      </c>
      <c r="P362" s="66">
        <v>1</v>
      </c>
      <c r="Q362" s="381">
        <v>0</v>
      </c>
      <c r="R362" s="66">
        <v>1</v>
      </c>
      <c r="S362" s="66"/>
      <c r="T362" s="66"/>
      <c r="U362" s="66"/>
      <c r="V362" s="66" t="s">
        <v>35</v>
      </c>
      <c r="W362" s="66">
        <v>20</v>
      </c>
      <c r="AE362" s="14">
        <v>10</v>
      </c>
      <c r="AF362" s="14">
        <f>COUNTIF($N$352:$N$384,"=10")</f>
        <v>0</v>
      </c>
    </row>
    <row r="363" spans="1:32" ht="16.5" thickBot="1" x14ac:dyDescent="0.3">
      <c r="A363" s="160" t="s">
        <v>962</v>
      </c>
      <c r="B363" s="66">
        <v>12</v>
      </c>
      <c r="C363" s="66" t="s">
        <v>60</v>
      </c>
      <c r="D363" s="66" t="s">
        <v>35</v>
      </c>
      <c r="E363" s="66" t="s">
        <v>35</v>
      </c>
      <c r="F363" s="66" t="s">
        <v>63</v>
      </c>
      <c r="G363" s="66" t="s">
        <v>63</v>
      </c>
      <c r="H363" s="66" t="s">
        <v>49</v>
      </c>
      <c r="I363" s="66" t="s">
        <v>48</v>
      </c>
      <c r="J363" s="66" t="s">
        <v>48</v>
      </c>
      <c r="K363" s="66" t="s">
        <v>72</v>
      </c>
      <c r="L363" s="66" t="s">
        <v>128</v>
      </c>
      <c r="M363" s="66">
        <v>12</v>
      </c>
      <c r="N363" s="386">
        <v>1</v>
      </c>
      <c r="O363" s="66">
        <v>4</v>
      </c>
      <c r="P363" s="66">
        <v>4</v>
      </c>
      <c r="Q363" s="381">
        <v>0</v>
      </c>
      <c r="R363" s="66">
        <v>3</v>
      </c>
      <c r="S363" s="66"/>
      <c r="T363" s="66"/>
      <c r="U363" s="66"/>
      <c r="V363" s="66" t="s">
        <v>60</v>
      </c>
      <c r="W363" s="66">
        <v>11</v>
      </c>
      <c r="AE363" s="14">
        <v>11</v>
      </c>
      <c r="AF363" s="14">
        <f>COUNTIF($N$352:$N$384,"=11")</f>
        <v>0</v>
      </c>
    </row>
    <row r="364" spans="1:32" ht="16.5" thickBot="1" x14ac:dyDescent="0.3">
      <c r="A364" s="160" t="s">
        <v>963</v>
      </c>
      <c r="B364" s="66">
        <v>13</v>
      </c>
      <c r="C364" s="66" t="s">
        <v>60</v>
      </c>
      <c r="D364" s="66" t="s">
        <v>45</v>
      </c>
      <c r="E364" s="66" t="s">
        <v>60</v>
      </c>
      <c r="F364" s="66" t="s">
        <v>62</v>
      </c>
      <c r="G364" s="66" t="s">
        <v>60</v>
      </c>
      <c r="H364" s="66" t="s">
        <v>48</v>
      </c>
      <c r="I364" s="66" t="s">
        <v>49</v>
      </c>
      <c r="J364" s="66" t="s">
        <v>39</v>
      </c>
      <c r="K364" s="66" t="s">
        <v>29</v>
      </c>
      <c r="L364" s="66" t="s">
        <v>128</v>
      </c>
      <c r="M364" s="66">
        <v>13</v>
      </c>
      <c r="N364" s="386">
        <v>1</v>
      </c>
      <c r="O364" s="66">
        <v>6</v>
      </c>
      <c r="P364" s="66">
        <v>2</v>
      </c>
      <c r="Q364" s="381">
        <v>0</v>
      </c>
      <c r="R364" s="66"/>
      <c r="S364" s="66"/>
      <c r="T364" s="66"/>
      <c r="U364" s="66"/>
      <c r="V364" s="66" t="s">
        <v>60</v>
      </c>
      <c r="W364" s="66">
        <v>12</v>
      </c>
      <c r="AE364" s="14">
        <v>12</v>
      </c>
      <c r="AF364" s="14">
        <f>COUNTIF($N$352:$N$384,"=12")</f>
        <v>0</v>
      </c>
    </row>
    <row r="365" spans="1:32" ht="16.5" thickBot="1" x14ac:dyDescent="0.3">
      <c r="A365" s="160" t="s">
        <v>964</v>
      </c>
      <c r="B365" s="66">
        <v>14</v>
      </c>
      <c r="C365" s="66" t="s">
        <v>39</v>
      </c>
      <c r="D365" s="66" t="s">
        <v>45</v>
      </c>
      <c r="E365" s="66" t="s">
        <v>65</v>
      </c>
      <c r="F365" s="66" t="s">
        <v>59</v>
      </c>
      <c r="G365" s="66" t="s">
        <v>64</v>
      </c>
      <c r="H365" s="66" t="s">
        <v>38</v>
      </c>
      <c r="I365" s="66" t="s">
        <v>35</v>
      </c>
      <c r="J365" s="66" t="s">
        <v>33</v>
      </c>
      <c r="K365" s="66" t="s">
        <v>49</v>
      </c>
      <c r="L365" s="66" t="s">
        <v>128</v>
      </c>
      <c r="M365" s="66">
        <v>14</v>
      </c>
      <c r="N365" s="386">
        <v>0</v>
      </c>
      <c r="O365" s="66">
        <v>6</v>
      </c>
      <c r="P365" s="66">
        <v>1</v>
      </c>
      <c r="Q365" s="381">
        <v>2</v>
      </c>
      <c r="R365" s="66">
        <v>1</v>
      </c>
      <c r="S365" s="66"/>
      <c r="T365" s="66"/>
      <c r="U365" s="66"/>
      <c r="V365" s="66" t="s">
        <v>38</v>
      </c>
      <c r="W365" s="66">
        <v>3</v>
      </c>
      <c r="AE365" s="14">
        <v>13</v>
      </c>
      <c r="AF365" s="14">
        <f>COUNTIF($N$352:$N$384,"=13")</f>
        <v>0</v>
      </c>
    </row>
    <row r="366" spans="1:32" ht="15.75" thickBot="1" x14ac:dyDescent="0.3">
      <c r="A366" s="160" t="s">
        <v>965</v>
      </c>
      <c r="B366" s="66">
        <v>15</v>
      </c>
      <c r="C366" s="66" t="s">
        <v>49</v>
      </c>
      <c r="D366" s="66" t="s">
        <v>45</v>
      </c>
      <c r="E366" s="66" t="s">
        <v>49</v>
      </c>
      <c r="F366" s="66" t="s">
        <v>39</v>
      </c>
      <c r="G366" s="66" t="s">
        <v>59</v>
      </c>
      <c r="H366" s="66" t="s">
        <v>40</v>
      </c>
      <c r="I366" s="66" t="s">
        <v>48</v>
      </c>
      <c r="J366" s="66" t="s">
        <v>45</v>
      </c>
      <c r="K366" s="66" t="s">
        <v>34</v>
      </c>
      <c r="L366" s="66" t="s">
        <v>128</v>
      </c>
      <c r="M366" s="66">
        <v>15</v>
      </c>
      <c r="N366" s="386">
        <v>2</v>
      </c>
      <c r="O366" s="66">
        <v>5</v>
      </c>
      <c r="P366" s="66">
        <v>1</v>
      </c>
      <c r="Q366" s="381">
        <v>1</v>
      </c>
      <c r="R366" s="66">
        <v>11</v>
      </c>
      <c r="S366" s="66"/>
      <c r="T366" s="66"/>
      <c r="U366" s="66"/>
      <c r="V366" s="66" t="s">
        <v>61</v>
      </c>
      <c r="W366" s="66">
        <v>15</v>
      </c>
      <c r="AF366">
        <f>SUM(AF352:AF365)</f>
        <v>33</v>
      </c>
    </row>
    <row r="367" spans="1:32" ht="15.75" thickBot="1" x14ac:dyDescent="0.3">
      <c r="A367" s="160" t="s">
        <v>966</v>
      </c>
      <c r="B367" s="66">
        <v>16</v>
      </c>
      <c r="C367" s="66" t="s">
        <v>31</v>
      </c>
      <c r="D367" s="66" t="s">
        <v>40</v>
      </c>
      <c r="E367" s="66" t="s">
        <v>74</v>
      </c>
      <c r="F367" s="66" t="s">
        <v>63</v>
      </c>
      <c r="G367" s="66" t="s">
        <v>60</v>
      </c>
      <c r="H367" s="66" t="s">
        <v>29</v>
      </c>
      <c r="I367" s="66" t="s">
        <v>36</v>
      </c>
      <c r="J367" s="66" t="s">
        <v>45</v>
      </c>
      <c r="K367" s="66" t="s">
        <v>74</v>
      </c>
      <c r="L367" s="66" t="s">
        <v>128</v>
      </c>
      <c r="M367" s="66">
        <v>16</v>
      </c>
      <c r="N367" s="386">
        <v>5</v>
      </c>
      <c r="O367" s="66">
        <v>3</v>
      </c>
      <c r="P367" s="66">
        <v>1</v>
      </c>
      <c r="Q367" s="381">
        <v>0</v>
      </c>
      <c r="R367" s="66">
        <v>8</v>
      </c>
      <c r="S367" s="66"/>
      <c r="T367" s="66"/>
      <c r="U367" s="66"/>
      <c r="V367" s="66" t="s">
        <v>40</v>
      </c>
      <c r="W367" s="66">
        <v>23</v>
      </c>
    </row>
    <row r="368" spans="1:32" ht="15.75" thickBot="1" x14ac:dyDescent="0.3">
      <c r="A368" s="160" t="s">
        <v>967</v>
      </c>
      <c r="B368" s="66">
        <v>17</v>
      </c>
      <c r="C368" s="66" t="s">
        <v>63</v>
      </c>
      <c r="D368" s="66" t="s">
        <v>39</v>
      </c>
      <c r="E368" s="66" t="s">
        <v>48</v>
      </c>
      <c r="F368" s="66" t="s">
        <v>64</v>
      </c>
      <c r="G368" s="66" t="s">
        <v>39</v>
      </c>
      <c r="H368" s="66" t="s">
        <v>61</v>
      </c>
      <c r="I368" s="66" t="s">
        <v>38</v>
      </c>
      <c r="J368" s="66" t="s">
        <v>35</v>
      </c>
      <c r="K368" s="66" t="s">
        <v>40</v>
      </c>
      <c r="L368" s="66" t="s">
        <v>130</v>
      </c>
      <c r="M368" s="66">
        <v>17</v>
      </c>
      <c r="N368" s="386">
        <v>1</v>
      </c>
      <c r="O368" s="66">
        <v>5</v>
      </c>
      <c r="P368" s="66">
        <v>2</v>
      </c>
      <c r="Q368" s="381">
        <v>1</v>
      </c>
      <c r="R368" s="66">
        <v>4</v>
      </c>
      <c r="S368" s="66"/>
      <c r="T368" s="66"/>
      <c r="U368" s="66"/>
      <c r="V368" s="66" t="s">
        <v>38</v>
      </c>
      <c r="W368" s="66">
        <v>5</v>
      </c>
    </row>
    <row r="369" spans="1:23" ht="15.75" thickBot="1" x14ac:dyDescent="0.3">
      <c r="A369" s="160" t="s">
        <v>968</v>
      </c>
      <c r="B369" s="66">
        <v>18</v>
      </c>
      <c r="C369" s="66" t="s">
        <v>49</v>
      </c>
      <c r="D369" s="66" t="s">
        <v>45</v>
      </c>
      <c r="E369" s="66" t="s">
        <v>60</v>
      </c>
      <c r="F369" s="66" t="s">
        <v>48</v>
      </c>
      <c r="G369" s="66" t="s">
        <v>59</v>
      </c>
      <c r="H369" s="66" t="s">
        <v>60</v>
      </c>
      <c r="I369" s="66" t="s">
        <v>38</v>
      </c>
      <c r="J369" s="66" t="s">
        <v>33</v>
      </c>
      <c r="K369" s="66" t="s">
        <v>49</v>
      </c>
      <c r="L369" s="66" t="s">
        <v>128</v>
      </c>
      <c r="M369" s="66">
        <v>18</v>
      </c>
      <c r="N369" s="386">
        <v>0</v>
      </c>
      <c r="O369" s="66">
        <v>7</v>
      </c>
      <c r="P369" s="66">
        <v>1</v>
      </c>
      <c r="Q369" s="381">
        <v>1</v>
      </c>
      <c r="R369" s="66">
        <v>3</v>
      </c>
      <c r="S369" s="66"/>
      <c r="T369" s="66">
        <v>2</v>
      </c>
      <c r="U369" s="66"/>
      <c r="V369" s="66" t="s">
        <v>32</v>
      </c>
      <c r="W369" s="66">
        <v>8</v>
      </c>
    </row>
    <row r="370" spans="1:23" ht="15.75" thickBot="1" x14ac:dyDescent="0.3">
      <c r="A370" s="160" t="s">
        <v>969</v>
      </c>
      <c r="B370" s="66">
        <v>19</v>
      </c>
      <c r="C370" s="66" t="s">
        <v>40</v>
      </c>
      <c r="D370" s="66" t="s">
        <v>49</v>
      </c>
      <c r="E370" s="66" t="s">
        <v>60</v>
      </c>
      <c r="F370" s="66" t="s">
        <v>39</v>
      </c>
      <c r="G370" s="66" t="s">
        <v>62</v>
      </c>
      <c r="H370" s="66" t="s">
        <v>33</v>
      </c>
      <c r="I370" s="66" t="s">
        <v>49</v>
      </c>
      <c r="J370" s="66" t="s">
        <v>38</v>
      </c>
      <c r="K370" s="66" t="s">
        <v>31</v>
      </c>
      <c r="L370" s="66" t="s">
        <v>128</v>
      </c>
      <c r="M370" s="66">
        <v>19</v>
      </c>
      <c r="N370" s="386">
        <v>2</v>
      </c>
      <c r="O370" s="66">
        <v>6</v>
      </c>
      <c r="P370" s="66">
        <v>1</v>
      </c>
      <c r="Q370" s="381">
        <v>0</v>
      </c>
      <c r="R370" s="66">
        <v>4</v>
      </c>
      <c r="S370" s="66"/>
      <c r="T370" s="66"/>
      <c r="U370" s="66"/>
      <c r="V370" s="66" t="s">
        <v>60</v>
      </c>
      <c r="W370" s="66">
        <v>13</v>
      </c>
    </row>
    <row r="371" spans="1:23" ht="15.75" thickBot="1" x14ac:dyDescent="0.3">
      <c r="A371" s="160" t="s">
        <v>970</v>
      </c>
      <c r="B371" s="66">
        <v>20</v>
      </c>
      <c r="C371" s="66" t="s">
        <v>45</v>
      </c>
      <c r="D371" s="66" t="s">
        <v>45</v>
      </c>
      <c r="E371" s="66" t="s">
        <v>72</v>
      </c>
      <c r="F371" s="66" t="s">
        <v>58</v>
      </c>
      <c r="G371" s="66" t="s">
        <v>48</v>
      </c>
      <c r="H371" s="66" t="s">
        <v>36</v>
      </c>
      <c r="I371" s="66" t="s">
        <v>38</v>
      </c>
      <c r="J371" s="66" t="s">
        <v>36</v>
      </c>
      <c r="K371" s="66" t="s">
        <v>29</v>
      </c>
      <c r="L371" s="66" t="s">
        <v>128</v>
      </c>
      <c r="M371" s="66">
        <v>20</v>
      </c>
      <c r="N371" s="386">
        <v>2</v>
      </c>
      <c r="O371" s="66">
        <v>5</v>
      </c>
      <c r="P371" s="66">
        <v>2</v>
      </c>
      <c r="Q371" s="381">
        <v>0</v>
      </c>
      <c r="R371" s="66">
        <v>5</v>
      </c>
      <c r="S371" s="66"/>
      <c r="T371" s="66"/>
      <c r="U371" s="66"/>
      <c r="V371" s="66" t="s">
        <v>35</v>
      </c>
      <c r="W371" s="66">
        <v>18</v>
      </c>
    </row>
    <row r="372" spans="1:23" ht="15.75" thickBot="1" x14ac:dyDescent="0.3">
      <c r="A372" s="160" t="s">
        <v>971</v>
      </c>
      <c r="B372" s="66">
        <v>21</v>
      </c>
      <c r="C372" s="66" t="s">
        <v>33</v>
      </c>
      <c r="D372" s="66" t="s">
        <v>35</v>
      </c>
      <c r="E372" s="66" t="s">
        <v>38</v>
      </c>
      <c r="F372" s="66" t="s">
        <v>48</v>
      </c>
      <c r="G372" s="66" t="s">
        <v>63</v>
      </c>
      <c r="H372" s="66" t="s">
        <v>49</v>
      </c>
      <c r="I372" s="66" t="s">
        <v>48</v>
      </c>
      <c r="J372" s="66" t="s">
        <v>35</v>
      </c>
      <c r="K372" s="66" t="s">
        <v>45</v>
      </c>
      <c r="L372" s="66" t="s">
        <v>128</v>
      </c>
      <c r="M372" s="66">
        <v>21</v>
      </c>
      <c r="N372" s="386">
        <v>0</v>
      </c>
      <c r="O372" s="66">
        <v>6</v>
      </c>
      <c r="P372" s="66">
        <v>3</v>
      </c>
      <c r="Q372" s="381">
        <v>0</v>
      </c>
      <c r="R372" s="66">
        <v>9</v>
      </c>
      <c r="S372" s="66"/>
      <c r="T372" s="66"/>
      <c r="U372" s="66"/>
      <c r="V372" s="66" t="s">
        <v>32</v>
      </c>
      <c r="W372" s="66">
        <v>9</v>
      </c>
    </row>
    <row r="373" spans="1:23" ht="15.75" thickBot="1" x14ac:dyDescent="0.3">
      <c r="A373" s="160" t="s">
        <v>972</v>
      </c>
      <c r="B373" s="66">
        <v>22</v>
      </c>
      <c r="C373" s="66" t="s">
        <v>45</v>
      </c>
      <c r="D373" s="66" t="s">
        <v>72</v>
      </c>
      <c r="E373" s="66" t="s">
        <v>72</v>
      </c>
      <c r="F373" s="66" t="s">
        <v>38</v>
      </c>
      <c r="G373" s="66" t="s">
        <v>60</v>
      </c>
      <c r="H373" s="66" t="s">
        <v>45</v>
      </c>
      <c r="I373" s="66" t="s">
        <v>35</v>
      </c>
      <c r="J373" s="66" t="s">
        <v>45</v>
      </c>
      <c r="K373" s="66" t="s">
        <v>68</v>
      </c>
      <c r="L373" s="66" t="s">
        <v>128</v>
      </c>
      <c r="M373" s="66">
        <v>22</v>
      </c>
      <c r="N373" s="386">
        <v>3</v>
      </c>
      <c r="O373" s="66">
        <v>6</v>
      </c>
      <c r="P373" s="66">
        <v>0</v>
      </c>
      <c r="Q373" s="381">
        <v>0</v>
      </c>
      <c r="R373" s="66">
        <v>19</v>
      </c>
      <c r="S373" s="66"/>
      <c r="T373" s="66"/>
      <c r="U373" s="66"/>
      <c r="V373" s="66" t="s">
        <v>34</v>
      </c>
      <c r="W373" s="66">
        <v>22</v>
      </c>
    </row>
    <row r="374" spans="1:23" ht="15.75" thickBot="1" x14ac:dyDescent="0.3">
      <c r="A374" s="160" t="s">
        <v>973</v>
      </c>
      <c r="B374" s="66">
        <v>23</v>
      </c>
      <c r="C374" s="66" t="s">
        <v>33</v>
      </c>
      <c r="D374" s="66" t="s">
        <v>45</v>
      </c>
      <c r="E374" s="66" t="s">
        <v>33</v>
      </c>
      <c r="F374" s="66" t="s">
        <v>39</v>
      </c>
      <c r="G374" s="66" t="s">
        <v>59</v>
      </c>
      <c r="H374" s="66" t="s">
        <v>61</v>
      </c>
      <c r="I374" s="66" t="s">
        <v>38</v>
      </c>
      <c r="J374" s="66" t="s">
        <v>45</v>
      </c>
      <c r="K374" s="66" t="s">
        <v>33</v>
      </c>
      <c r="L374" s="66" t="s">
        <v>128</v>
      </c>
      <c r="M374" s="66">
        <v>23</v>
      </c>
      <c r="N374" s="386">
        <v>0</v>
      </c>
      <c r="O374" s="66">
        <v>8</v>
      </c>
      <c r="P374" s="66">
        <v>0</v>
      </c>
      <c r="Q374" s="381">
        <v>1</v>
      </c>
      <c r="R374" s="66">
        <v>1</v>
      </c>
      <c r="S374" s="66"/>
      <c r="T374" s="66"/>
      <c r="U374" s="66"/>
      <c r="V374" s="66" t="s">
        <v>32</v>
      </c>
      <c r="W374" s="66">
        <v>7</v>
      </c>
    </row>
    <row r="375" spans="1:23" ht="15.75" thickBot="1" x14ac:dyDescent="0.3">
      <c r="A375" s="160" t="s">
        <v>974</v>
      </c>
      <c r="B375" s="66">
        <v>24</v>
      </c>
      <c r="C375" s="66" t="s">
        <v>38</v>
      </c>
      <c r="D375" s="66" t="s">
        <v>31</v>
      </c>
      <c r="E375" s="66" t="s">
        <v>45</v>
      </c>
      <c r="F375" s="66" t="s">
        <v>48</v>
      </c>
      <c r="G375" s="66" t="s">
        <v>59</v>
      </c>
      <c r="H375" s="66" t="s">
        <v>35</v>
      </c>
      <c r="I375" s="66" t="s">
        <v>32</v>
      </c>
      <c r="J375" s="66" t="s">
        <v>63</v>
      </c>
      <c r="K375" s="66" t="s">
        <v>29</v>
      </c>
      <c r="L375" s="66" t="s">
        <v>128</v>
      </c>
      <c r="M375" s="66">
        <v>24</v>
      </c>
      <c r="N375" s="386">
        <v>2</v>
      </c>
      <c r="O375" s="66">
        <v>4</v>
      </c>
      <c r="P375" s="66">
        <v>2</v>
      </c>
      <c r="Q375" s="381">
        <v>1</v>
      </c>
      <c r="R375" s="66">
        <v>1</v>
      </c>
      <c r="S375" s="66"/>
      <c r="T375" s="66"/>
      <c r="U375" s="66"/>
      <c r="V375" s="66" t="s">
        <v>60</v>
      </c>
      <c r="W375" s="66">
        <v>12</v>
      </c>
    </row>
    <row r="376" spans="1:23" ht="15.75" thickBot="1" x14ac:dyDescent="0.3">
      <c r="A376" s="160" t="s">
        <v>975</v>
      </c>
      <c r="B376" s="66">
        <v>25</v>
      </c>
      <c r="C376" s="66" t="s">
        <v>45</v>
      </c>
      <c r="D376" s="66" t="s">
        <v>72</v>
      </c>
      <c r="E376" s="66" t="s">
        <v>40</v>
      </c>
      <c r="F376" s="66" t="s">
        <v>33</v>
      </c>
      <c r="G376" s="66" t="s">
        <v>62</v>
      </c>
      <c r="H376" s="66" t="s">
        <v>32</v>
      </c>
      <c r="I376" s="66" t="s">
        <v>60</v>
      </c>
      <c r="J376" s="66" t="s">
        <v>35</v>
      </c>
      <c r="K376" s="66" t="s">
        <v>29</v>
      </c>
      <c r="L376" s="66" t="s">
        <v>128</v>
      </c>
      <c r="M376" s="66">
        <v>25</v>
      </c>
      <c r="N376" s="386">
        <v>3</v>
      </c>
      <c r="O376" s="66">
        <v>5</v>
      </c>
      <c r="P376" s="66">
        <v>1</v>
      </c>
      <c r="Q376" s="381">
        <v>0</v>
      </c>
      <c r="R376" s="66">
        <v>6</v>
      </c>
      <c r="S376" s="66"/>
      <c r="T376" s="66"/>
      <c r="U376" s="66"/>
      <c r="V376" s="66" t="s">
        <v>35</v>
      </c>
      <c r="W376" s="66">
        <v>19</v>
      </c>
    </row>
    <row r="377" spans="1:23" ht="15.75" thickBot="1" x14ac:dyDescent="0.3">
      <c r="A377" s="160" t="s">
        <v>976</v>
      </c>
      <c r="B377" s="66">
        <v>26</v>
      </c>
      <c r="C377" s="66" t="s">
        <v>32</v>
      </c>
      <c r="D377" s="66" t="s">
        <v>61</v>
      </c>
      <c r="E377" s="66" t="s">
        <v>35</v>
      </c>
      <c r="F377" s="66" t="s">
        <v>58</v>
      </c>
      <c r="G377" s="66" t="s">
        <v>64</v>
      </c>
      <c r="H377" s="66" t="s">
        <v>32</v>
      </c>
      <c r="I377" s="66" t="s">
        <v>60</v>
      </c>
      <c r="J377" s="66" t="s">
        <v>61</v>
      </c>
      <c r="K377" s="66" t="s">
        <v>31</v>
      </c>
      <c r="L377" s="66" t="s">
        <v>130</v>
      </c>
      <c r="M377" s="66">
        <v>26</v>
      </c>
      <c r="N377" s="386">
        <v>1</v>
      </c>
      <c r="O377" s="66">
        <v>6</v>
      </c>
      <c r="P377" s="66">
        <v>1</v>
      </c>
      <c r="Q377" s="381">
        <v>1</v>
      </c>
      <c r="R377" s="66">
        <v>1</v>
      </c>
      <c r="S377" s="66"/>
      <c r="T377" s="66"/>
      <c r="U377" s="66"/>
      <c r="V377" s="66" t="s">
        <v>32</v>
      </c>
      <c r="W377" s="66">
        <v>8</v>
      </c>
    </row>
    <row r="378" spans="1:23" ht="15.75" thickBot="1" x14ac:dyDescent="0.3">
      <c r="A378" s="160" t="s">
        <v>977</v>
      </c>
      <c r="B378" s="66">
        <v>27</v>
      </c>
      <c r="C378" s="66" t="s">
        <v>45</v>
      </c>
      <c r="D378" s="66" t="s">
        <v>29</v>
      </c>
      <c r="E378" s="66" t="s">
        <v>31</v>
      </c>
      <c r="F378" s="66" t="s">
        <v>49</v>
      </c>
      <c r="G378" s="66" t="s">
        <v>61</v>
      </c>
      <c r="H378" s="66" t="s">
        <v>28</v>
      </c>
      <c r="I378" s="66" t="s">
        <v>45</v>
      </c>
      <c r="J378" s="66" t="s">
        <v>74</v>
      </c>
      <c r="K378" s="66" t="s">
        <v>29</v>
      </c>
      <c r="L378" s="66" t="s">
        <v>128</v>
      </c>
      <c r="M378" s="66">
        <v>27</v>
      </c>
      <c r="N378" s="386">
        <v>5</v>
      </c>
      <c r="O378" s="66">
        <v>4</v>
      </c>
      <c r="P378" s="66">
        <v>0</v>
      </c>
      <c r="Q378" s="381">
        <v>0</v>
      </c>
      <c r="R378" s="66">
        <v>12</v>
      </c>
      <c r="S378" s="66"/>
      <c r="T378" s="66"/>
      <c r="U378" s="66"/>
      <c r="V378" s="66" t="s">
        <v>31</v>
      </c>
      <c r="W378" s="66">
        <v>25</v>
      </c>
    </row>
    <row r="379" spans="1:23" ht="15.75" thickBot="1" x14ac:dyDescent="0.3">
      <c r="A379" s="160" t="s">
        <v>978</v>
      </c>
      <c r="B379" s="66">
        <v>28</v>
      </c>
      <c r="C379" s="66" t="s">
        <v>60</v>
      </c>
      <c r="D379" s="66" t="s">
        <v>35</v>
      </c>
      <c r="E379" s="66" t="s">
        <v>31</v>
      </c>
      <c r="F379" s="66" t="s">
        <v>38</v>
      </c>
      <c r="G379" s="66" t="s">
        <v>63</v>
      </c>
      <c r="H379" s="66" t="s">
        <v>38</v>
      </c>
      <c r="I379" s="66" t="s">
        <v>59</v>
      </c>
      <c r="J379" s="66" t="s">
        <v>49</v>
      </c>
      <c r="K379" s="66" t="s">
        <v>40</v>
      </c>
      <c r="L379" s="66" t="s">
        <v>128</v>
      </c>
      <c r="M379" s="66">
        <v>28</v>
      </c>
      <c r="N379" s="386">
        <v>2</v>
      </c>
      <c r="O379" s="66">
        <v>5</v>
      </c>
      <c r="P379" s="66">
        <v>1</v>
      </c>
      <c r="Q379" s="381">
        <v>1</v>
      </c>
      <c r="R379" s="66">
        <v>3</v>
      </c>
      <c r="S379" s="66"/>
      <c r="T379" s="66"/>
      <c r="U379" s="66"/>
      <c r="V379" s="66" t="s">
        <v>60</v>
      </c>
      <c r="W379" s="66">
        <v>11</v>
      </c>
    </row>
    <row r="380" spans="1:23" ht="15.75" thickBot="1" x14ac:dyDescent="0.3">
      <c r="A380" s="160" t="s">
        <v>979</v>
      </c>
      <c r="B380" s="66">
        <v>29</v>
      </c>
      <c r="C380" s="66" t="s">
        <v>39</v>
      </c>
      <c r="D380" s="66" t="s">
        <v>45</v>
      </c>
      <c r="E380" s="66" t="s">
        <v>29</v>
      </c>
      <c r="F380" s="66" t="s">
        <v>38</v>
      </c>
      <c r="G380" s="66" t="s">
        <v>64</v>
      </c>
      <c r="H380" s="66" t="s">
        <v>60</v>
      </c>
      <c r="I380" s="66" t="s">
        <v>32</v>
      </c>
      <c r="J380" s="66" t="s">
        <v>49</v>
      </c>
      <c r="K380" s="66" t="s">
        <v>39</v>
      </c>
      <c r="L380" s="66" t="s">
        <v>128</v>
      </c>
      <c r="M380" s="66">
        <v>29</v>
      </c>
      <c r="N380" s="386">
        <v>1</v>
      </c>
      <c r="O380" s="66">
        <v>7</v>
      </c>
      <c r="P380" s="66">
        <v>0</v>
      </c>
      <c r="Q380" s="381">
        <v>1</v>
      </c>
      <c r="R380" s="66"/>
      <c r="S380" s="66"/>
      <c r="T380" s="66"/>
      <c r="U380" s="66"/>
      <c r="V380" s="66" t="s">
        <v>32</v>
      </c>
      <c r="W380" s="66">
        <v>10</v>
      </c>
    </row>
    <row r="381" spans="1:23" ht="15.75" thickBot="1" x14ac:dyDescent="0.3">
      <c r="A381" s="160" t="s">
        <v>980</v>
      </c>
      <c r="B381" s="66">
        <v>30</v>
      </c>
      <c r="C381" s="66" t="s">
        <v>30</v>
      </c>
      <c r="D381" s="66" t="s">
        <v>28</v>
      </c>
      <c r="E381" s="66" t="s">
        <v>28</v>
      </c>
      <c r="F381" s="66" t="s">
        <v>33</v>
      </c>
      <c r="G381" s="66" t="s">
        <v>49</v>
      </c>
      <c r="H381" s="66" t="s">
        <v>72</v>
      </c>
      <c r="I381" s="66" t="s">
        <v>45</v>
      </c>
      <c r="J381" s="66" t="s">
        <v>30</v>
      </c>
      <c r="K381" s="66" t="s">
        <v>105</v>
      </c>
      <c r="L381" s="66" t="s">
        <v>128</v>
      </c>
      <c r="M381" s="66">
        <v>30</v>
      </c>
      <c r="N381" s="386">
        <v>6</v>
      </c>
      <c r="O381" s="66">
        <v>3</v>
      </c>
      <c r="P381" s="66">
        <v>0</v>
      </c>
      <c r="Q381" s="381">
        <v>0</v>
      </c>
      <c r="R381" s="66">
        <v>8</v>
      </c>
      <c r="S381" s="66"/>
      <c r="T381" s="66">
        <v>2</v>
      </c>
      <c r="U381" s="66"/>
      <c r="V381" s="66" t="s">
        <v>31</v>
      </c>
      <c r="W381" s="66">
        <v>26</v>
      </c>
    </row>
    <row r="382" spans="1:23" ht="15.75" thickBot="1" x14ac:dyDescent="0.3">
      <c r="A382" s="160" t="s">
        <v>981</v>
      </c>
      <c r="B382" s="66">
        <v>31</v>
      </c>
      <c r="C382" s="66" t="s">
        <v>35</v>
      </c>
      <c r="D382" s="66" t="s">
        <v>45</v>
      </c>
      <c r="E382" s="66" t="s">
        <v>35</v>
      </c>
      <c r="F382" s="66" t="s">
        <v>49</v>
      </c>
      <c r="G382" s="66" t="s">
        <v>62</v>
      </c>
      <c r="H382" s="66" t="s">
        <v>35</v>
      </c>
      <c r="I382" s="66" t="s">
        <v>46</v>
      </c>
      <c r="J382" s="66" t="s">
        <v>36</v>
      </c>
      <c r="K382" s="66" t="s">
        <v>31</v>
      </c>
      <c r="L382" s="66" t="s">
        <v>128</v>
      </c>
      <c r="M382" s="66">
        <v>31</v>
      </c>
      <c r="N382" s="386">
        <v>1</v>
      </c>
      <c r="O382" s="66">
        <v>6</v>
      </c>
      <c r="P382" s="66">
        <v>1</v>
      </c>
      <c r="Q382" s="381">
        <v>1</v>
      </c>
      <c r="R382" s="66"/>
      <c r="S382" s="66"/>
      <c r="T382" s="66">
        <v>2</v>
      </c>
      <c r="U382" s="66"/>
      <c r="V382" s="66" t="s">
        <v>61</v>
      </c>
      <c r="W382" s="66">
        <v>16</v>
      </c>
    </row>
    <row r="383" spans="1:23" ht="15.75" thickBot="1" x14ac:dyDescent="0.3">
      <c r="A383" s="160" t="s">
        <v>982</v>
      </c>
      <c r="B383" s="66">
        <v>32</v>
      </c>
      <c r="C383" s="66" t="s">
        <v>45</v>
      </c>
      <c r="D383" s="66" t="s">
        <v>45</v>
      </c>
      <c r="E383" s="66" t="s">
        <v>68</v>
      </c>
      <c r="F383" s="66" t="s">
        <v>63</v>
      </c>
      <c r="G383" s="66" t="s">
        <v>62</v>
      </c>
      <c r="H383" s="66" t="s">
        <v>60</v>
      </c>
      <c r="I383" s="66" t="s">
        <v>63</v>
      </c>
      <c r="J383" s="66" t="s">
        <v>61</v>
      </c>
      <c r="K383" s="66" t="s">
        <v>68</v>
      </c>
      <c r="L383" s="66" t="s">
        <v>128</v>
      </c>
      <c r="M383" s="66">
        <v>32</v>
      </c>
      <c r="N383" s="386">
        <v>2</v>
      </c>
      <c r="O383" s="66">
        <v>4</v>
      </c>
      <c r="P383" s="66">
        <v>3</v>
      </c>
      <c r="Q383" s="381">
        <v>0</v>
      </c>
      <c r="R383" s="66">
        <v>3</v>
      </c>
      <c r="S383" s="66"/>
      <c r="T383" s="66"/>
      <c r="U383" s="66"/>
      <c r="V383" s="66" t="s">
        <v>49</v>
      </c>
      <c r="W383" s="66">
        <v>17</v>
      </c>
    </row>
    <row r="384" spans="1:23" ht="15.75" thickBot="1" x14ac:dyDescent="0.3">
      <c r="A384" s="160" t="s">
        <v>983</v>
      </c>
      <c r="B384" s="66">
        <v>33</v>
      </c>
      <c r="C384" s="66" t="s">
        <v>35</v>
      </c>
      <c r="D384" s="66" t="s">
        <v>61</v>
      </c>
      <c r="E384" s="66" t="s">
        <v>29</v>
      </c>
      <c r="F384" s="66" t="s">
        <v>39</v>
      </c>
      <c r="G384" s="66" t="s">
        <v>59</v>
      </c>
      <c r="H384" s="66" t="s">
        <v>38</v>
      </c>
      <c r="I384" s="66" t="s">
        <v>62</v>
      </c>
      <c r="J384" s="66" t="s">
        <v>45</v>
      </c>
      <c r="K384" s="66" t="s">
        <v>28</v>
      </c>
      <c r="L384" s="66" t="s">
        <v>130</v>
      </c>
      <c r="M384" s="66">
        <v>33</v>
      </c>
      <c r="N384" s="386">
        <v>2</v>
      </c>
      <c r="O384" s="66">
        <v>5</v>
      </c>
      <c r="P384" s="66">
        <v>1</v>
      </c>
      <c r="Q384" s="381">
        <v>1</v>
      </c>
      <c r="R384" s="66"/>
      <c r="S384" s="66"/>
      <c r="T384" s="66"/>
      <c r="U384" s="66"/>
      <c r="V384" s="66" t="s">
        <v>61</v>
      </c>
      <c r="W384" s="66">
        <v>14</v>
      </c>
    </row>
    <row r="385" spans="1:23" ht="15.75" thickBot="1" x14ac:dyDescent="0.3">
      <c r="A385" s="359" t="s">
        <v>70</v>
      </c>
      <c r="B385" s="66"/>
      <c r="C385" s="359">
        <v>4</v>
      </c>
      <c r="D385" s="359">
        <v>8</v>
      </c>
      <c r="E385" s="359">
        <v>13</v>
      </c>
      <c r="F385" s="359"/>
      <c r="G385" s="359"/>
      <c r="H385" s="359">
        <v>5</v>
      </c>
      <c r="I385" s="359"/>
      <c r="J385" s="359">
        <v>4</v>
      </c>
      <c r="K385" s="359">
        <v>22</v>
      </c>
      <c r="L385" s="359"/>
      <c r="M385" s="66"/>
      <c r="N385" s="66">
        <v>56</v>
      </c>
      <c r="O385" s="66">
        <v>176</v>
      </c>
      <c r="P385" s="66">
        <v>46</v>
      </c>
      <c r="Q385" s="381">
        <v>19</v>
      </c>
      <c r="R385" s="366"/>
      <c r="S385" s="367"/>
      <c r="T385" s="367"/>
      <c r="U385" s="367"/>
      <c r="V385" s="367"/>
      <c r="W385" s="368"/>
    </row>
  </sheetData>
  <mergeCells count="218">
    <mergeCell ref="R385:W385"/>
    <mergeCell ref="Q303:Q304"/>
    <mergeCell ref="R303:R304"/>
    <mergeCell ref="S303:T303"/>
    <mergeCell ref="U303:V303"/>
    <mergeCell ref="W303:W304"/>
    <mergeCell ref="X303:X304"/>
    <mergeCell ref="S340:X340"/>
    <mergeCell ref="R350:S350"/>
    <mergeCell ref="T350:U350"/>
    <mergeCell ref="V350:V351"/>
    <mergeCell ref="W350:W351"/>
    <mergeCell ref="H303:H304"/>
    <mergeCell ref="I303:I304"/>
    <mergeCell ref="J303:J304"/>
    <mergeCell ref="K303:K304"/>
    <mergeCell ref="L303:L304"/>
    <mergeCell ref="M303:M304"/>
    <mergeCell ref="N303:N304"/>
    <mergeCell ref="O303:O304"/>
    <mergeCell ref="P303:P304"/>
    <mergeCell ref="A295:A301"/>
    <mergeCell ref="C295:C301"/>
    <mergeCell ref="A303:A304"/>
    <mergeCell ref="B303:B304"/>
    <mergeCell ref="C303:C304"/>
    <mergeCell ref="D303:D304"/>
    <mergeCell ref="E303:E304"/>
    <mergeCell ref="F303:F304"/>
    <mergeCell ref="G303:G304"/>
    <mergeCell ref="Q253:Q254"/>
    <mergeCell ref="R253:R254"/>
    <mergeCell ref="S253:S254"/>
    <mergeCell ref="T253:T254"/>
    <mergeCell ref="U253:V253"/>
    <mergeCell ref="W253:X253"/>
    <mergeCell ref="Y253:Y254"/>
    <mergeCell ref="Z253:Z254"/>
    <mergeCell ref="U293:Z293"/>
    <mergeCell ref="T204:T205"/>
    <mergeCell ref="U204:V204"/>
    <mergeCell ref="W204:X204"/>
    <mergeCell ref="Y204:Y205"/>
    <mergeCell ref="Z204:Z205"/>
    <mergeCell ref="U243:Z243"/>
    <mergeCell ref="A245:A251"/>
    <mergeCell ref="C245:C251"/>
    <mergeCell ref="A253:A254"/>
    <mergeCell ref="B253:B254"/>
    <mergeCell ref="C253:C254"/>
    <mergeCell ref="D253:D254"/>
    <mergeCell ref="E253:E254"/>
    <mergeCell ref="F253:F254"/>
    <mergeCell ref="G253:G254"/>
    <mergeCell ref="H253:H254"/>
    <mergeCell ref="I253:I254"/>
    <mergeCell ref="J253:J254"/>
    <mergeCell ref="K253:K254"/>
    <mergeCell ref="L253:L254"/>
    <mergeCell ref="M253:M254"/>
    <mergeCell ref="N253:N254"/>
    <mergeCell ref="O253:O254"/>
    <mergeCell ref="P253:P254"/>
    <mergeCell ref="AC153:AC154"/>
    <mergeCell ref="AD153:AD154"/>
    <mergeCell ref="Y194:AD194"/>
    <mergeCell ref="A196:A202"/>
    <mergeCell ref="C196:C202"/>
    <mergeCell ref="A204:A205"/>
    <mergeCell ref="B204:B205"/>
    <mergeCell ref="C204:C205"/>
    <mergeCell ref="D204:D205"/>
    <mergeCell ref="E204:E205"/>
    <mergeCell ref="F204:F205"/>
    <mergeCell ref="G204:G205"/>
    <mergeCell ref="H204:H205"/>
    <mergeCell ref="I204:I205"/>
    <mergeCell ref="J204:J205"/>
    <mergeCell ref="K204:K205"/>
    <mergeCell ref="L204:L205"/>
    <mergeCell ref="M204:M205"/>
    <mergeCell ref="N204:N205"/>
    <mergeCell ref="O204:O205"/>
    <mergeCell ref="P204:P205"/>
    <mergeCell ref="Q204:Q205"/>
    <mergeCell ref="R204:R205"/>
    <mergeCell ref="S204:S205"/>
    <mergeCell ref="R153:R154"/>
    <mergeCell ref="S153:S154"/>
    <mergeCell ref="T153:T154"/>
    <mergeCell ref="U153:U154"/>
    <mergeCell ref="V153:V154"/>
    <mergeCell ref="W153:W154"/>
    <mergeCell ref="X153:X154"/>
    <mergeCell ref="Y153:Z153"/>
    <mergeCell ref="AA153:AB153"/>
    <mergeCell ref="Y102:Z102"/>
    <mergeCell ref="AA102:AB102"/>
    <mergeCell ref="AC102:AC103"/>
    <mergeCell ref="AD102:AD103"/>
    <mergeCell ref="Y143:AD143"/>
    <mergeCell ref="A145:A151"/>
    <mergeCell ref="C145:C151"/>
    <mergeCell ref="A153:A154"/>
    <mergeCell ref="B153:B154"/>
    <mergeCell ref="C153:C154"/>
    <mergeCell ref="D153:D154"/>
    <mergeCell ref="E153:E154"/>
    <mergeCell ref="F153:F154"/>
    <mergeCell ref="G153:G154"/>
    <mergeCell ref="H153:H154"/>
    <mergeCell ref="I153:I154"/>
    <mergeCell ref="J153:J154"/>
    <mergeCell ref="K153:K154"/>
    <mergeCell ref="L153:L154"/>
    <mergeCell ref="M153:M154"/>
    <mergeCell ref="N153:N154"/>
    <mergeCell ref="O153:O154"/>
    <mergeCell ref="P153:P154"/>
    <mergeCell ref="Q153:Q154"/>
    <mergeCell ref="W54:X54"/>
    <mergeCell ref="Y54:Y55"/>
    <mergeCell ref="Z54:Z55"/>
    <mergeCell ref="U92:Z92"/>
    <mergeCell ref="A94:A100"/>
    <mergeCell ref="C94:C100"/>
    <mergeCell ref="A102:A103"/>
    <mergeCell ref="B102:B103"/>
    <mergeCell ref="C102:C103"/>
    <mergeCell ref="D102:D103"/>
    <mergeCell ref="E102:E103"/>
    <mergeCell ref="F102:F103"/>
    <mergeCell ref="G102:G103"/>
    <mergeCell ref="H102:H103"/>
    <mergeCell ref="I102:I103"/>
    <mergeCell ref="J102:J103"/>
    <mergeCell ref="K102:K103"/>
    <mergeCell ref="L102:L103"/>
    <mergeCell ref="M102:M103"/>
    <mergeCell ref="N102:N103"/>
    <mergeCell ref="O102:O103"/>
    <mergeCell ref="P102:P103"/>
    <mergeCell ref="Q102:Q103"/>
    <mergeCell ref="R102:R103"/>
    <mergeCell ref="U44:Z44"/>
    <mergeCell ref="A46:A52"/>
    <mergeCell ref="C46:C52"/>
    <mergeCell ref="A54:A55"/>
    <mergeCell ref="B54:B55"/>
    <mergeCell ref="C54:C55"/>
    <mergeCell ref="D54:D55"/>
    <mergeCell ref="E54:E55"/>
    <mergeCell ref="F54:F55"/>
    <mergeCell ref="G54:G55"/>
    <mergeCell ref="H54:H55"/>
    <mergeCell ref="I54:I55"/>
    <mergeCell ref="J54:J55"/>
    <mergeCell ref="K54:K55"/>
    <mergeCell ref="L54:L55"/>
    <mergeCell ref="M54:M55"/>
    <mergeCell ref="N54:N55"/>
    <mergeCell ref="O54:O55"/>
    <mergeCell ref="P54:P55"/>
    <mergeCell ref="Q54:Q55"/>
    <mergeCell ref="R54:R55"/>
    <mergeCell ref="S54:S55"/>
    <mergeCell ref="T54:T55"/>
    <mergeCell ref="U54:V54"/>
    <mergeCell ref="S102:S103"/>
    <mergeCell ref="T102:T103"/>
    <mergeCell ref="U102:U103"/>
    <mergeCell ref="V102:V103"/>
    <mergeCell ref="W102:W103"/>
    <mergeCell ref="X102:X103"/>
    <mergeCell ref="B1:B5"/>
    <mergeCell ref="A7:A8"/>
    <mergeCell ref="B7:B8"/>
    <mergeCell ref="C7:C8"/>
    <mergeCell ref="D7:D8"/>
    <mergeCell ref="E7:E8"/>
    <mergeCell ref="F7:F8"/>
    <mergeCell ref="G7:G8"/>
    <mergeCell ref="H7:H8"/>
    <mergeCell ref="W7:X7"/>
    <mergeCell ref="Y7:Y8"/>
    <mergeCell ref="Z7:Z8"/>
    <mergeCell ref="L7:L8"/>
    <mergeCell ref="M7:M8"/>
    <mergeCell ref="N7:N8"/>
    <mergeCell ref="I7:I8"/>
    <mergeCell ref="J7:J8"/>
    <mergeCell ref="K7:K8"/>
    <mergeCell ref="O7:O8"/>
    <mergeCell ref="P7:P8"/>
    <mergeCell ref="Q7:Q8"/>
    <mergeCell ref="R7:R8"/>
    <mergeCell ref="S7:S8"/>
    <mergeCell ref="T7:T8"/>
    <mergeCell ref="U7:V7"/>
    <mergeCell ref="Q350:Q351"/>
    <mergeCell ref="H350:H351"/>
    <mergeCell ref="I350:I351"/>
    <mergeCell ref="J350:J351"/>
    <mergeCell ref="K350:K351"/>
    <mergeCell ref="L350:L351"/>
    <mergeCell ref="M350:M351"/>
    <mergeCell ref="N350:N351"/>
    <mergeCell ref="O350:O351"/>
    <mergeCell ref="P350:P351"/>
    <mergeCell ref="A342:A348"/>
    <mergeCell ref="C342:C348"/>
    <mergeCell ref="A350:A351"/>
    <mergeCell ref="B350:B351"/>
    <mergeCell ref="C350:C351"/>
    <mergeCell ref="D350:D351"/>
    <mergeCell ref="E350:E351"/>
    <mergeCell ref="F350:F351"/>
    <mergeCell ref="G350:G351"/>
  </mergeCells>
  <phoneticPr fontId="7" type="noConversion"/>
  <pageMargins left="0.7" right="0.7" top="0.75" bottom="0.75" header="0.3" footer="0.3"/>
  <pageSetup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16</vt:i4>
      </vt:variant>
    </vt:vector>
  </HeadingPairs>
  <TitlesOfParts>
    <vt:vector size="16" baseType="lpstr">
      <vt:lpstr>6° SEXTO</vt:lpstr>
      <vt:lpstr>EST. PP6</vt:lpstr>
      <vt:lpstr>ASG. PERDIDAS 6</vt:lpstr>
      <vt:lpstr>CONSOLIDADO 6°</vt:lpstr>
      <vt:lpstr>ZOE 6°</vt:lpstr>
      <vt:lpstr>9° NOVENO</vt:lpstr>
      <vt:lpstr>EST. PP9</vt:lpstr>
      <vt:lpstr>ASG. PERDIDAS 9</vt:lpstr>
      <vt:lpstr>CONSOLIDADO 9° </vt:lpstr>
      <vt:lpstr>ZOE 9°</vt:lpstr>
      <vt:lpstr>11° UNDÉCIMO</vt:lpstr>
      <vt:lpstr>EST. PP11°</vt:lpstr>
      <vt:lpstr>ASG. PERDIDAS 11</vt:lpstr>
      <vt:lpstr>ZOE 11°</vt:lpstr>
      <vt:lpstr>CONSOLIDADO 11</vt:lpstr>
      <vt:lpstr>TOTALES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tutti</dc:creator>
  <cp:lastModifiedBy>TUTIS CALA</cp:lastModifiedBy>
  <cp:lastPrinted>2024-04-07T21:12:33Z</cp:lastPrinted>
  <dcterms:created xsi:type="dcterms:W3CDTF">2016-07-22T14:32:45Z</dcterms:created>
  <dcterms:modified xsi:type="dcterms:W3CDTF">2024-04-07T21:14:23Z</dcterms:modified>
</cp:coreProperties>
</file>